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4955" windowHeight="8955" activeTab="1"/>
  </bookViews>
  <sheets>
    <sheet name="Инструкция" sheetId="1" r:id="rId1"/>
    <sheet name="Итоговая таблица" sheetId="2" r:id="rId2"/>
    <sheet name="Преподобный" sheetId="3" r:id="rId3"/>
    <sheet name="Сарафанов" sheetId="4" r:id="rId4"/>
    <sheet name="Пилот №3" sheetId="5" r:id="rId5"/>
    <sheet name="Пилот №4" sheetId="6" r:id="rId6"/>
    <sheet name="Пилот №5" sheetId="7" r:id="rId7"/>
    <sheet name="Пилот №6" sheetId="8" r:id="rId8"/>
    <sheet name="Пилот №7" sheetId="9" r:id="rId9"/>
    <sheet name="Пилот №8" sheetId="10" r:id="rId10"/>
    <sheet name="Пилот №9" sheetId="11" r:id="rId11"/>
    <sheet name="Пилот №10" sheetId="12" r:id="rId12"/>
  </sheets>
  <definedNames>
    <definedName name="CRITERIA" localSheetId="1">'Итоговая таблица'!$D$5:$D$14</definedName>
  </definedNames>
  <calcPr fullCalcOnLoad="1"/>
</workbook>
</file>

<file path=xl/sharedStrings.xml><?xml version="1.0" encoding="utf-8"?>
<sst xmlns="http://schemas.openxmlformats.org/spreadsheetml/2006/main" count="1176" uniqueCount="76">
  <si>
    <t>№</t>
  </si>
  <si>
    <t>Фамилия Имя</t>
  </si>
  <si>
    <t>Тур</t>
  </si>
  <si>
    <t>Описание фигуры и замечания для судей и пилотов</t>
  </si>
  <si>
    <t>«К»</t>
  </si>
  <si>
    <t>мин</t>
  </si>
  <si>
    <t>макс</t>
  </si>
  <si>
    <t>всего</t>
  </si>
  <si>
    <t>Итого:</t>
  </si>
  <si>
    <t>Место</t>
  </si>
  <si>
    <t>№ пилота</t>
  </si>
  <si>
    <t>Очки</t>
  </si>
  <si>
    <t>Норм-ция</t>
  </si>
  <si>
    <t>Главный судья</t>
  </si>
  <si>
    <t>Секретарь</t>
  </si>
  <si>
    <t>Половина петли, выход в обратный</t>
  </si>
  <si>
    <t>Пилот №3</t>
  </si>
  <si>
    <t>Пилот №4</t>
  </si>
  <si>
    <t>Пилот №5</t>
  </si>
  <si>
    <t>Пилот №6</t>
  </si>
  <si>
    <t>Пилот №7</t>
  </si>
  <si>
    <t>Пилот №8</t>
  </si>
  <si>
    <t>Пилот №9</t>
  </si>
  <si>
    <t>Пилот №10</t>
  </si>
  <si>
    <t>Краткое обозначение</t>
  </si>
  <si>
    <t>№2</t>
  </si>
  <si>
    <t>№3</t>
  </si>
  <si>
    <t>№4</t>
  </si>
  <si>
    <t>Судьи оценщики (Ф.И.О)</t>
  </si>
  <si>
    <t>Что нужно сделать для начала работы:</t>
  </si>
  <si>
    <t>На закладке "Итоговая таблица"</t>
  </si>
  <si>
    <t>Изменить Название соревнований</t>
  </si>
  <si>
    <r>
      <t>Изменить список спортсменов согласно их номера, лишние строки для удобства можно скрыть,</t>
    </r>
    <r>
      <rPr>
        <b/>
        <sz val="10"/>
        <rFont val="Arial Cyr"/>
        <family val="0"/>
      </rPr>
      <t xml:space="preserve"> удалять нельзя!!!</t>
    </r>
  </si>
  <si>
    <t>Как работать с таблицей:</t>
  </si>
  <si>
    <t>Результаты оценки каждого судьи (согласно его номера или краткого обозначения), по каждому туру вносяться в закладку по номеру пилоту (для удобства закладку можно переименовать на фамилию пилота)</t>
  </si>
  <si>
    <t>В итоговую таблицу результат пилота по каждому туру выводиться автоматически</t>
  </si>
  <si>
    <t>Автоматически определяеться минимальная и максимальная оценка по каждой фигуре, которые отбрасываються</t>
  </si>
  <si>
    <t>Автоматически вычисляеться итоговая сумма за тур</t>
  </si>
  <si>
    <t>Сумма лучших трех туров вычисляеться автоматически</t>
  </si>
  <si>
    <t>Итоговое место проставляеться вручную</t>
  </si>
  <si>
    <t>Результат через 1000 вычисляеться автоматически</t>
  </si>
  <si>
    <t>Изменить список судей, для удобства краткое обозначение можно изменить на первые буквы Фамилии, это обозначение выводиться в полетные листы</t>
  </si>
  <si>
    <t>Если в полетном листе судьи стоит обознчение "Не наблюдал фигуру", то оценка вычисляеться вручную (среднеарифметически от других судей) и затем вноситься в таблицу</t>
  </si>
  <si>
    <t>1 тур A-12</t>
  </si>
  <si>
    <t>2 тур A-12</t>
  </si>
  <si>
    <t>3 тур A-12</t>
  </si>
  <si>
    <t>4 тур A-12</t>
  </si>
  <si>
    <t>Сумма 3-х лучших A-12</t>
  </si>
  <si>
    <t>Таблица для расчета результатов по комплексу A-12, расчитана на 5 судей, до 10 спортсменов.</t>
  </si>
  <si>
    <t>A-12</t>
  </si>
  <si>
    <t>Половина листа клевера, выход в прямой полет</t>
  </si>
  <si>
    <t>Срывной поворот, выход в прямой</t>
  </si>
  <si>
    <t>Последовательные реверсивные вращения 2/4 бочки с 4-мя фиксациями в одну сторону и 2/4 бочки с 4-мя фиксациями в противоположную сторону</t>
  </si>
  <si>
    <t>Половина квадратной петли, вверх полбочки, выход в прямой</t>
  </si>
  <si>
    <t>Треугольная петля, на нижней стороне бочка, выход прямой</t>
  </si>
  <si>
    <t>Полубочка с полупетлей вниз, выход в прямой</t>
  </si>
  <si>
    <t>Линия 45° вверх с штопорной бочкой, выход в прямой</t>
  </si>
  <si>
    <t xml:space="preserve">Цилиндр поперек зоны вниз, вниз 1/4 бочки, вверх 1/4 бочки, выход в прямой, коррекция для выполнения штопора </t>
  </si>
  <si>
    <t>Штопор, 3 витка, выход в прямой</t>
  </si>
  <si>
    <t>Хампти-Бамп, вверх 1/4 бочки, половина обратной петли, вниз 1/4 бочки, выход в прямой (Опционально: вверх 2/4 бочки с 4-мя фиксациями, вверху половина обратной петли)</t>
  </si>
  <si>
    <t>Кубинская восьмерка, начало за центром, на второй линии 45° вниз бочка, выход в прямой</t>
  </si>
  <si>
    <t>Квадратная петля, выход в обратный</t>
  </si>
  <si>
    <t>Фигура 9, выход в прямой</t>
  </si>
  <si>
    <t>Две реверсивные бочки, выход в прямой</t>
  </si>
  <si>
    <t xml:space="preserve">Половина квадратной петли из угла, выход в обратный </t>
  </si>
  <si>
    <t>Фигура Z, на линии 135° вниз полубочка, выход в прямой</t>
  </si>
  <si>
    <t>Рябоконь Константин</t>
  </si>
  <si>
    <t>Крапивин Сергей</t>
  </si>
  <si>
    <t>Ткачук Валерий</t>
  </si>
  <si>
    <t>Юрчак Сергей</t>
  </si>
  <si>
    <t>Гаврилов Игорь</t>
  </si>
  <si>
    <t>№1</t>
  </si>
  <si>
    <t>№5</t>
  </si>
  <si>
    <t>Преподобный Игорь</t>
  </si>
  <si>
    <t>Сарафанов Борис</t>
  </si>
  <si>
    <t>Кубок Одессы 2012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</si>
</sst>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1" fontId="2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6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1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left"/>
    </xf>
    <xf numFmtId="1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wrapText="1"/>
    </xf>
    <xf numFmtId="0" fontId="0" fillId="0" borderId="11" xfId="0" applyBorder="1" applyAlignment="1">
      <alignment/>
    </xf>
    <xf numFmtId="2" fontId="27" fillId="0" borderId="0" xfId="0" applyNumberFormat="1" applyFont="1" applyBorder="1" applyAlignment="1">
      <alignment horizontal="left"/>
    </xf>
    <xf numFmtId="2" fontId="30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left" vertical="center"/>
    </xf>
    <xf numFmtId="1" fontId="30" fillId="0" borderId="11" xfId="0" applyNumberFormat="1" applyFont="1" applyBorder="1" applyAlignment="1" applyProtection="1">
      <alignment horizontal="center" vertical="center" wrapText="1"/>
      <protection/>
    </xf>
    <xf numFmtId="176" fontId="30" fillId="0" borderId="11" xfId="0" applyNumberFormat="1" applyFont="1" applyBorder="1" applyAlignment="1" applyProtection="1">
      <alignment horizontal="center" vertical="center" wrapText="1"/>
      <protection/>
    </xf>
    <xf numFmtId="2" fontId="30" fillId="0" borderId="11" xfId="0" applyNumberFormat="1" applyFont="1" applyBorder="1" applyAlignment="1" applyProtection="1">
      <alignment horizontal="center" vertical="center" wrapText="1"/>
      <protection/>
    </xf>
    <xf numFmtId="0" fontId="2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wrapText="1"/>
    </xf>
    <xf numFmtId="0" fontId="27" fillId="0" borderId="19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1" fontId="30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A3" sqref="A3"/>
    </sheetView>
  </sheetViews>
  <sheetFormatPr defaultColWidth="9.00390625" defaultRowHeight="12.75"/>
  <cols>
    <col min="2" max="2" width="35.625" style="0" bestFit="1" customWidth="1"/>
  </cols>
  <sheetData>
    <row r="2" ht="12.75">
      <c r="A2" t="s">
        <v>48</v>
      </c>
    </row>
    <row r="4" ht="12.75">
      <c r="B4" t="s">
        <v>29</v>
      </c>
    </row>
    <row r="5" ht="12.75">
      <c r="B5" t="s">
        <v>30</v>
      </c>
    </row>
    <row r="6" spans="1:2" ht="12.75">
      <c r="A6">
        <v>1</v>
      </c>
      <c r="B6" t="s">
        <v>31</v>
      </c>
    </row>
    <row r="7" spans="1:2" ht="12.75">
      <c r="A7">
        <v>2</v>
      </c>
      <c r="B7" t="s">
        <v>41</v>
      </c>
    </row>
    <row r="8" spans="1:2" ht="12.75">
      <c r="A8">
        <v>3</v>
      </c>
      <c r="B8" t="s">
        <v>32</v>
      </c>
    </row>
    <row r="10" ht="12.75">
      <c r="B10" t="s">
        <v>33</v>
      </c>
    </row>
    <row r="11" spans="1:2" ht="12.75">
      <c r="A11">
        <v>1</v>
      </c>
      <c r="B11" t="s">
        <v>34</v>
      </c>
    </row>
    <row r="12" spans="1:2" ht="12.75">
      <c r="A12">
        <v>2</v>
      </c>
      <c r="B12" t="s">
        <v>42</v>
      </c>
    </row>
    <row r="13" spans="1:2" ht="12.75">
      <c r="A13">
        <v>3</v>
      </c>
      <c r="B13" t="s">
        <v>36</v>
      </c>
    </row>
    <row r="14" spans="1:2" ht="12.75">
      <c r="A14">
        <v>4</v>
      </c>
      <c r="B14" t="s">
        <v>37</v>
      </c>
    </row>
    <row r="15" spans="1:2" ht="12.75">
      <c r="A15">
        <v>5</v>
      </c>
      <c r="B15" t="s">
        <v>35</v>
      </c>
    </row>
    <row r="16" spans="1:2" ht="12.75">
      <c r="A16">
        <v>6</v>
      </c>
      <c r="B16" t="s">
        <v>40</v>
      </c>
    </row>
    <row r="17" spans="1:2" ht="12.75">
      <c r="A17">
        <v>7</v>
      </c>
      <c r="B17" t="s">
        <v>38</v>
      </c>
    </row>
    <row r="18" spans="1:2" ht="12.75">
      <c r="A18">
        <v>8</v>
      </c>
      <c r="B18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5" sqref="B5:B2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7" t="str">
        <f>'Итоговая таблица'!A1</f>
        <v>Кубок Одессы 2012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49</v>
      </c>
      <c r="L2" s="6"/>
    </row>
    <row r="3" spans="1:12" ht="26.25" thickBot="1">
      <c r="A3" s="7">
        <f>'Итоговая таблица'!A12</f>
        <v>8</v>
      </c>
      <c r="B3" s="31" t="str">
        <f>'Итоговая таблица'!B12</f>
        <v>Пилот №8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таблица'!$C$22</f>
        <v>№1</v>
      </c>
      <c r="D4" s="28" t="str">
        <f>'Итоговая таблица'!$C$23</f>
        <v>№2</v>
      </c>
      <c r="E4" s="28" t="str">
        <f>'Итоговая таблица'!$C$24</f>
        <v>№3</v>
      </c>
      <c r="F4" s="28" t="str">
        <f>'Итоговая таблица'!$C$25</f>
        <v>№4</v>
      </c>
      <c r="G4" s="28" t="str">
        <f>'Итоговая таблица'!$C$26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50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51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52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53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54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55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56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57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58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59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60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61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62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63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64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65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7" t="str">
        <f>A1</f>
        <v>Кубок Одессы 2012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49</v>
      </c>
      <c r="L25" s="6"/>
    </row>
    <row r="26" spans="1:12" ht="26.25" thickBot="1">
      <c r="A26" s="7">
        <f>A3</f>
        <v>8</v>
      </c>
      <c r="B26" s="31" t="str">
        <f>B3</f>
        <v>Пилот №8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таблица'!$C$22</f>
        <v>№1</v>
      </c>
      <c r="D27" s="28" t="str">
        <f>'Итоговая таблица'!$C$23</f>
        <v>№2</v>
      </c>
      <c r="E27" s="28" t="str">
        <f>'Итоговая таблица'!$C$24</f>
        <v>№3</v>
      </c>
      <c r="F27" s="28" t="str">
        <f>'Итоговая таблица'!$C$25</f>
        <v>№4</v>
      </c>
      <c r="G27" s="28" t="str">
        <f>'Итоговая таблица'!$C$26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50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51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52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53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54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55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56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57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58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59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60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61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62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63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64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65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7" t="str">
        <f>A1</f>
        <v>Кубок Одессы 2012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49</v>
      </c>
      <c r="L48" s="6"/>
    </row>
    <row r="49" spans="1:12" ht="26.25" thickBot="1">
      <c r="A49" s="7">
        <f>A3</f>
        <v>8</v>
      </c>
      <c r="B49" s="31" t="str">
        <f>B3</f>
        <v>Пилот №8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таблица'!$C$22</f>
        <v>№1</v>
      </c>
      <c r="D50" s="28" t="str">
        <f>'Итоговая таблица'!$C$23</f>
        <v>№2</v>
      </c>
      <c r="E50" s="28" t="str">
        <f>'Итоговая таблица'!$C$24</f>
        <v>№3</v>
      </c>
      <c r="F50" s="28" t="str">
        <f>'Итоговая таблица'!$C$25</f>
        <v>№4</v>
      </c>
      <c r="G50" s="28" t="str">
        <f>'Итоговая таблица'!$C$26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50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51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52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53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54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55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56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57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58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59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60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61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62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63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64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65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7" t="str">
        <f>A24</f>
        <v>Кубок Одессы 2012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49</v>
      </c>
      <c r="L71" s="6"/>
    </row>
    <row r="72" spans="1:12" ht="26.25" thickBot="1">
      <c r="A72" s="7">
        <f>A26</f>
        <v>8</v>
      </c>
      <c r="B72" s="31" t="str">
        <f>B26</f>
        <v>Пилот №8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таблица'!$C$22</f>
        <v>№1</v>
      </c>
      <c r="D73" s="28" t="str">
        <f>'Итоговая таблица'!$C$23</f>
        <v>№2</v>
      </c>
      <c r="E73" s="28" t="str">
        <f>'Итоговая таблица'!$C$24</f>
        <v>№3</v>
      </c>
      <c r="F73" s="28" t="str">
        <f>'Итоговая таблица'!$C$25</f>
        <v>№4</v>
      </c>
      <c r="G73" s="28" t="str">
        <f>'Итоговая таблица'!$C$26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50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51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52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53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54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55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56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57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58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59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60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61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62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63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64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65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85">
      <selection activeCell="B74" sqref="B74:B90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7" t="str">
        <f>'Итоговая таблица'!A1</f>
        <v>Кубок Одессы 2012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49</v>
      </c>
      <c r="L2" s="6"/>
    </row>
    <row r="3" spans="1:12" ht="26.25" thickBot="1">
      <c r="A3" s="7">
        <f>'Итоговая таблица'!A13</f>
        <v>9</v>
      </c>
      <c r="B3" s="31" t="str">
        <f>'Итоговая таблица'!B13</f>
        <v>Пилот №9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таблица'!$C$22</f>
        <v>№1</v>
      </c>
      <c r="D4" s="28" t="str">
        <f>'Итоговая таблица'!$C$23</f>
        <v>№2</v>
      </c>
      <c r="E4" s="28" t="str">
        <f>'Итоговая таблица'!$C$24</f>
        <v>№3</v>
      </c>
      <c r="F4" s="28" t="str">
        <f>'Итоговая таблица'!$C$25</f>
        <v>№4</v>
      </c>
      <c r="G4" s="28" t="str">
        <f>'Итоговая таблица'!$C$26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50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51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52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53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54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55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56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57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58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59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60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61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62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63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64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65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7" t="str">
        <f>A1</f>
        <v>Кубок Одессы 2012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49</v>
      </c>
      <c r="L25" s="6"/>
    </row>
    <row r="26" spans="1:12" ht="26.25" thickBot="1">
      <c r="A26" s="7">
        <f>A3</f>
        <v>9</v>
      </c>
      <c r="B26" s="31" t="str">
        <f>B3</f>
        <v>Пилот №9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таблица'!$C$22</f>
        <v>№1</v>
      </c>
      <c r="D27" s="28" t="str">
        <f>'Итоговая таблица'!$C$23</f>
        <v>№2</v>
      </c>
      <c r="E27" s="28" t="str">
        <f>'Итоговая таблица'!$C$24</f>
        <v>№3</v>
      </c>
      <c r="F27" s="28" t="str">
        <f>'Итоговая таблица'!$C$25</f>
        <v>№4</v>
      </c>
      <c r="G27" s="28" t="str">
        <f>'Итоговая таблица'!$C$26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50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51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52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53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54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55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56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57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58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59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60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61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62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63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64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65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7" t="str">
        <f>A1</f>
        <v>Кубок Одессы 2012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49</v>
      </c>
      <c r="L48" s="6"/>
    </row>
    <row r="49" spans="1:12" ht="26.25" thickBot="1">
      <c r="A49" s="7">
        <f>A3</f>
        <v>9</v>
      </c>
      <c r="B49" s="31" t="str">
        <f>B3</f>
        <v>Пилот №9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таблица'!$C$22</f>
        <v>№1</v>
      </c>
      <c r="D50" s="28" t="str">
        <f>'Итоговая таблица'!$C$23</f>
        <v>№2</v>
      </c>
      <c r="E50" s="28" t="str">
        <f>'Итоговая таблица'!$C$24</f>
        <v>№3</v>
      </c>
      <c r="F50" s="28" t="str">
        <f>'Итоговая таблица'!$C$25</f>
        <v>№4</v>
      </c>
      <c r="G50" s="28" t="str">
        <f>'Итоговая таблица'!$C$26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50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51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52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53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54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55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56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57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58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59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60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61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62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63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64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65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7" t="str">
        <f>A24</f>
        <v>Кубок Одессы 2012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49</v>
      </c>
      <c r="L71" s="6"/>
    </row>
    <row r="72" spans="1:12" ht="26.25" thickBot="1">
      <c r="A72" s="7">
        <f>A26</f>
        <v>9</v>
      </c>
      <c r="B72" s="31" t="str">
        <f>B26</f>
        <v>Пилот №9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таблица'!$C$22</f>
        <v>№1</v>
      </c>
      <c r="D73" s="28" t="str">
        <f>'Итоговая таблица'!$C$23</f>
        <v>№2</v>
      </c>
      <c r="E73" s="28" t="str">
        <f>'Итоговая таблица'!$C$24</f>
        <v>№3</v>
      </c>
      <c r="F73" s="28" t="str">
        <f>'Итоговая таблица'!$C$25</f>
        <v>№4</v>
      </c>
      <c r="G73" s="28" t="str">
        <f>'Итоговая таблица'!$C$26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50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51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52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53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54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55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56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57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58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59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60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61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62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63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64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65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5" sqref="B5:B2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7" t="str">
        <f>'Итоговая таблица'!A1</f>
        <v>Кубок Одессы 2012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49</v>
      </c>
      <c r="L2" s="6"/>
    </row>
    <row r="3" spans="1:12" ht="26.25" thickBot="1">
      <c r="A3" s="7">
        <f>'Итоговая таблица'!A14</f>
        <v>10</v>
      </c>
      <c r="B3" s="31" t="str">
        <f>'Итоговая таблица'!B14</f>
        <v>Пилот №10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таблица'!$C$22</f>
        <v>№1</v>
      </c>
      <c r="D4" s="28" t="str">
        <f>'Итоговая таблица'!$C$23</f>
        <v>№2</v>
      </c>
      <c r="E4" s="28" t="str">
        <f>'Итоговая таблица'!$C$24</f>
        <v>№3</v>
      </c>
      <c r="F4" s="28" t="str">
        <f>'Итоговая таблица'!$C$25</f>
        <v>№4</v>
      </c>
      <c r="G4" s="28" t="str">
        <f>'Итоговая таблица'!$C$26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50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51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52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53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54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55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56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57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58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59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60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61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62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63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64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65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7" t="str">
        <f>A1</f>
        <v>Кубок Одессы 2012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49</v>
      </c>
      <c r="L25" s="6"/>
    </row>
    <row r="26" spans="1:12" ht="26.25" thickBot="1">
      <c r="A26" s="7">
        <f>A3</f>
        <v>10</v>
      </c>
      <c r="B26" s="31" t="str">
        <f>B3</f>
        <v>Пилот №10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таблица'!$C$22</f>
        <v>№1</v>
      </c>
      <c r="D27" s="28" t="str">
        <f>'Итоговая таблица'!$C$23</f>
        <v>№2</v>
      </c>
      <c r="E27" s="28" t="str">
        <f>'Итоговая таблица'!$C$24</f>
        <v>№3</v>
      </c>
      <c r="F27" s="28" t="str">
        <f>'Итоговая таблица'!$C$25</f>
        <v>№4</v>
      </c>
      <c r="G27" s="28" t="str">
        <f>'Итоговая таблица'!$C$26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50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51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52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53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54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55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56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57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58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59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60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61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62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63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64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65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7" t="str">
        <f>A1</f>
        <v>Кубок Одессы 2012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49</v>
      </c>
      <c r="L48" s="6"/>
    </row>
    <row r="49" spans="1:12" ht="26.25" thickBot="1">
      <c r="A49" s="7">
        <f>A3</f>
        <v>10</v>
      </c>
      <c r="B49" s="31" t="str">
        <f>B3</f>
        <v>Пилот №10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таблица'!$C$22</f>
        <v>№1</v>
      </c>
      <c r="D50" s="28" t="str">
        <f>'Итоговая таблица'!$C$23</f>
        <v>№2</v>
      </c>
      <c r="E50" s="28" t="str">
        <f>'Итоговая таблица'!$C$24</f>
        <v>№3</v>
      </c>
      <c r="F50" s="28" t="str">
        <f>'Итоговая таблица'!$C$25</f>
        <v>№4</v>
      </c>
      <c r="G50" s="28" t="str">
        <f>'Итоговая таблица'!$C$26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50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51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52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53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54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55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56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57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58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59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60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61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62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63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64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65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7" t="str">
        <f>A24</f>
        <v>Кубок Одессы 2012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49</v>
      </c>
      <c r="L71" s="6"/>
    </row>
    <row r="72" spans="1:12" ht="26.25" thickBot="1">
      <c r="A72" s="7">
        <f>A26</f>
        <v>10</v>
      </c>
      <c r="B72" s="31" t="str">
        <f>B26</f>
        <v>Пилот №10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таблица'!$C$22</f>
        <v>№1</v>
      </c>
      <c r="D73" s="28" t="str">
        <f>'Итоговая таблица'!$C$23</f>
        <v>№2</v>
      </c>
      <c r="E73" s="28" t="str">
        <f>'Итоговая таблица'!$C$24</f>
        <v>№3</v>
      </c>
      <c r="F73" s="28" t="str">
        <f>'Итоговая таблица'!$C$25</f>
        <v>№4</v>
      </c>
      <c r="G73" s="28" t="str">
        <f>'Итоговая таблица'!$C$26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50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51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52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53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54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55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56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57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58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59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60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61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62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63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64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65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3" sqref="A3:L6"/>
    </sheetView>
  </sheetViews>
  <sheetFormatPr defaultColWidth="9.00390625" defaultRowHeight="12.75"/>
  <cols>
    <col min="1" max="1" width="6.625" style="0" customWidth="1"/>
    <col min="2" max="2" width="33.625" style="0" customWidth="1"/>
    <col min="3" max="10" width="8.875" style="0" customWidth="1"/>
    <col min="11" max="11" width="13.875" style="0" customWidth="1"/>
    <col min="12" max="12" width="11.25390625" style="0" customWidth="1"/>
  </cols>
  <sheetData>
    <row r="1" spans="1:11" ht="15.75">
      <c r="A1" s="47" t="s">
        <v>75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3" spans="1:12" s="13" customFormat="1" ht="12.75" customHeight="1">
      <c r="A3" s="48" t="s">
        <v>10</v>
      </c>
      <c r="B3" s="48" t="s">
        <v>1</v>
      </c>
      <c r="C3" s="48" t="s">
        <v>43</v>
      </c>
      <c r="D3" s="48"/>
      <c r="E3" s="48" t="s">
        <v>44</v>
      </c>
      <c r="F3" s="48"/>
      <c r="G3" s="48" t="s">
        <v>45</v>
      </c>
      <c r="H3" s="48"/>
      <c r="I3" s="48" t="s">
        <v>46</v>
      </c>
      <c r="J3" s="48"/>
      <c r="K3" s="48" t="s">
        <v>47</v>
      </c>
      <c r="L3" s="45" t="s">
        <v>9</v>
      </c>
    </row>
    <row r="4" spans="1:12" s="13" customFormat="1" ht="25.5" customHeight="1">
      <c r="A4" s="48"/>
      <c r="B4" s="48"/>
      <c r="C4" s="30" t="s">
        <v>11</v>
      </c>
      <c r="D4" s="30" t="s">
        <v>12</v>
      </c>
      <c r="E4" s="30" t="s">
        <v>11</v>
      </c>
      <c r="F4" s="30" t="s">
        <v>12</v>
      </c>
      <c r="G4" s="30" t="s">
        <v>11</v>
      </c>
      <c r="H4" s="30" t="s">
        <v>12</v>
      </c>
      <c r="I4" s="30" t="s">
        <v>11</v>
      </c>
      <c r="J4" s="30" t="s">
        <v>12</v>
      </c>
      <c r="K4" s="48"/>
      <c r="L4" s="46"/>
    </row>
    <row r="5" spans="1:12" ht="22.5" customHeight="1">
      <c r="A5" s="40">
        <v>1</v>
      </c>
      <c r="B5" s="41" t="s">
        <v>73</v>
      </c>
      <c r="C5" s="42">
        <f>Преподобный!K$22</f>
        <v>0</v>
      </c>
      <c r="D5" s="42">
        <f aca="true" t="shared" si="0" ref="D5:D14">IF(MAX(C$5:C$14)=0,0,C5/MAX(C$5:C$14)*1000)</f>
        <v>0</v>
      </c>
      <c r="E5" s="42">
        <f>Преподобный!K$45</f>
        <v>899</v>
      </c>
      <c r="F5" s="42">
        <f aca="true" t="shared" si="1" ref="F5:F14">IF(MAX(E$5:E$14)=0,0,E5/MAX(E$5:E$14)*1000)</f>
        <v>833.9517625231912</v>
      </c>
      <c r="G5" s="42">
        <f>Преподобный!K$68</f>
        <v>1071</v>
      </c>
      <c r="H5" s="42">
        <f aca="true" t="shared" si="2" ref="H5:H14">IF(MAX(G$5:G$14)=0,0,G5/MAX(G$5:G$14)*1000)</f>
        <v>994.4289693593314</v>
      </c>
      <c r="I5" s="42">
        <f>Преподобный!K$91</f>
        <v>1129</v>
      </c>
      <c r="J5" s="42">
        <f aca="true" t="shared" si="3" ref="J5:J14">IF(MAX(I$5:I$14)=0,0,I5/MAX(I$5:I$14)*1000)</f>
        <v>1000</v>
      </c>
      <c r="K5" s="42">
        <f>D5+F5+H5+J5-MIN(D5,F5,H5,J5)</f>
        <v>2828.3807318825225</v>
      </c>
      <c r="L5" s="55">
        <v>2</v>
      </c>
    </row>
    <row r="6" spans="1:12" ht="22.5" customHeight="1">
      <c r="A6" s="40">
        <v>2</v>
      </c>
      <c r="B6" s="41" t="s">
        <v>74</v>
      </c>
      <c r="C6" s="42">
        <f>Сарафанов!K$22</f>
        <v>962</v>
      </c>
      <c r="D6" s="42">
        <f t="shared" si="0"/>
        <v>1000</v>
      </c>
      <c r="E6" s="42">
        <f>Сарафанов!K$45</f>
        <v>1078</v>
      </c>
      <c r="F6" s="42">
        <f t="shared" si="1"/>
        <v>1000</v>
      </c>
      <c r="G6" s="42">
        <f>Сарафанов!K$68</f>
        <v>1077</v>
      </c>
      <c r="H6" s="42">
        <f t="shared" si="2"/>
        <v>1000</v>
      </c>
      <c r="I6" s="42">
        <f>Сарафанов!K$91</f>
        <v>1039</v>
      </c>
      <c r="J6" s="42">
        <f t="shared" si="3"/>
        <v>920.283436669619</v>
      </c>
      <c r="K6" s="42">
        <f aca="true" t="shared" si="4" ref="K6:K14">D6+F6+H6+J6-MIN(D6,F6,H6,J6)</f>
        <v>3000</v>
      </c>
      <c r="L6" s="55">
        <v>1</v>
      </c>
    </row>
    <row r="7" spans="1:12" ht="22.5" customHeight="1" hidden="1">
      <c r="A7" s="40">
        <v>3</v>
      </c>
      <c r="B7" s="41" t="s">
        <v>16</v>
      </c>
      <c r="C7" s="42">
        <f>'Пилот №3'!K$22</f>
        <v>0</v>
      </c>
      <c r="D7" s="43">
        <f t="shared" si="0"/>
        <v>0</v>
      </c>
      <c r="E7" s="43">
        <f>'Пилот №3'!K$45</f>
        <v>0</v>
      </c>
      <c r="F7" s="43">
        <f t="shared" si="1"/>
        <v>0</v>
      </c>
      <c r="G7" s="43">
        <f>'Пилот №3'!K$68</f>
        <v>0</v>
      </c>
      <c r="H7" s="43">
        <f t="shared" si="2"/>
        <v>0</v>
      </c>
      <c r="I7" s="43">
        <f>'Пилот №3'!K$91</f>
        <v>0</v>
      </c>
      <c r="J7" s="43">
        <f t="shared" si="3"/>
        <v>0</v>
      </c>
      <c r="K7" s="44">
        <f t="shared" si="4"/>
        <v>0</v>
      </c>
      <c r="L7" s="39"/>
    </row>
    <row r="8" spans="1:12" ht="22.5" customHeight="1" hidden="1">
      <c r="A8" s="40">
        <v>4</v>
      </c>
      <c r="B8" s="41" t="s">
        <v>17</v>
      </c>
      <c r="C8" s="42">
        <f>'Пилот №4'!K$22</f>
        <v>0</v>
      </c>
      <c r="D8" s="43">
        <f t="shared" si="0"/>
        <v>0</v>
      </c>
      <c r="E8" s="43">
        <f>'Пилот №4'!K$45</f>
        <v>0</v>
      </c>
      <c r="F8" s="43">
        <f t="shared" si="1"/>
        <v>0</v>
      </c>
      <c r="G8" s="43">
        <f>'Пилот №4'!K$68</f>
        <v>0</v>
      </c>
      <c r="H8" s="43">
        <f t="shared" si="2"/>
        <v>0</v>
      </c>
      <c r="I8" s="43">
        <f>'Пилот №4'!K$91</f>
        <v>0</v>
      </c>
      <c r="J8" s="43">
        <f t="shared" si="3"/>
        <v>0</v>
      </c>
      <c r="K8" s="44">
        <f t="shared" si="4"/>
        <v>0</v>
      </c>
      <c r="L8" s="39"/>
    </row>
    <row r="9" spans="1:12" ht="22.5" customHeight="1" hidden="1">
      <c r="A9" s="40">
        <v>5</v>
      </c>
      <c r="B9" s="41" t="s">
        <v>18</v>
      </c>
      <c r="C9" s="42">
        <f>'Пилот №5'!K$22</f>
        <v>0</v>
      </c>
      <c r="D9" s="43">
        <f t="shared" si="0"/>
        <v>0</v>
      </c>
      <c r="E9" s="43">
        <f>'Пилот №5'!K$45</f>
        <v>0</v>
      </c>
      <c r="F9" s="43">
        <f t="shared" si="1"/>
        <v>0</v>
      </c>
      <c r="G9" s="43">
        <f>'Пилот №5'!K$68</f>
        <v>0</v>
      </c>
      <c r="H9" s="43">
        <f t="shared" si="2"/>
        <v>0</v>
      </c>
      <c r="I9" s="43">
        <f>'Пилот №5'!K$91</f>
        <v>0</v>
      </c>
      <c r="J9" s="43">
        <f t="shared" si="3"/>
        <v>0</v>
      </c>
      <c r="K9" s="44">
        <f t="shared" si="4"/>
        <v>0</v>
      </c>
      <c r="L9" s="39"/>
    </row>
    <row r="10" spans="1:12" ht="22.5" customHeight="1" hidden="1">
      <c r="A10" s="40">
        <v>6</v>
      </c>
      <c r="B10" s="41" t="s">
        <v>19</v>
      </c>
      <c r="C10" s="42">
        <f>'Пилот №6'!K$22</f>
        <v>0</v>
      </c>
      <c r="D10" s="43">
        <f t="shared" si="0"/>
        <v>0</v>
      </c>
      <c r="E10" s="43">
        <f>'Пилот №6'!K$45</f>
        <v>0</v>
      </c>
      <c r="F10" s="43">
        <f t="shared" si="1"/>
        <v>0</v>
      </c>
      <c r="G10" s="43">
        <f>'Пилот №6'!K$68</f>
        <v>0</v>
      </c>
      <c r="H10" s="43">
        <f t="shared" si="2"/>
        <v>0</v>
      </c>
      <c r="I10" s="43">
        <f>'Пилот №6'!K$91</f>
        <v>0</v>
      </c>
      <c r="J10" s="43">
        <f t="shared" si="3"/>
        <v>0</v>
      </c>
      <c r="K10" s="44">
        <f t="shared" si="4"/>
        <v>0</v>
      </c>
      <c r="L10" s="39"/>
    </row>
    <row r="11" spans="1:12" ht="22.5" customHeight="1" hidden="1">
      <c r="A11" s="40">
        <v>7</v>
      </c>
      <c r="B11" s="41" t="s">
        <v>20</v>
      </c>
      <c r="C11" s="42">
        <f>'Пилот №7'!K$22</f>
        <v>0</v>
      </c>
      <c r="D11" s="43">
        <f t="shared" si="0"/>
        <v>0</v>
      </c>
      <c r="E11" s="43">
        <f>'Пилот №7'!K$45</f>
        <v>0</v>
      </c>
      <c r="F11" s="43">
        <f t="shared" si="1"/>
        <v>0</v>
      </c>
      <c r="G11" s="43">
        <f>'Пилот №7'!K$68</f>
        <v>0</v>
      </c>
      <c r="H11" s="43">
        <f t="shared" si="2"/>
        <v>0</v>
      </c>
      <c r="I11" s="43">
        <f>'Пилот №7'!K$91</f>
        <v>0</v>
      </c>
      <c r="J11" s="43">
        <f t="shared" si="3"/>
        <v>0</v>
      </c>
      <c r="K11" s="44">
        <f t="shared" si="4"/>
        <v>0</v>
      </c>
      <c r="L11" s="39"/>
    </row>
    <row r="12" spans="1:12" ht="22.5" customHeight="1" hidden="1">
      <c r="A12" s="40">
        <v>8</v>
      </c>
      <c r="B12" s="41" t="s">
        <v>21</v>
      </c>
      <c r="C12" s="42">
        <f>'Пилот №8'!K$22</f>
        <v>0</v>
      </c>
      <c r="D12" s="43">
        <f t="shared" si="0"/>
        <v>0</v>
      </c>
      <c r="E12" s="43">
        <f>'Пилот №8'!K$45</f>
        <v>0</v>
      </c>
      <c r="F12" s="43">
        <f t="shared" si="1"/>
        <v>0</v>
      </c>
      <c r="G12" s="43">
        <f>'Пилот №8'!K$68</f>
        <v>0</v>
      </c>
      <c r="H12" s="43">
        <f t="shared" si="2"/>
        <v>0</v>
      </c>
      <c r="I12" s="43">
        <f>'Пилот №8'!K$91</f>
        <v>0</v>
      </c>
      <c r="J12" s="43">
        <f t="shared" si="3"/>
        <v>0</v>
      </c>
      <c r="K12" s="44">
        <f t="shared" si="4"/>
        <v>0</v>
      </c>
      <c r="L12" s="39"/>
    </row>
    <row r="13" spans="1:12" ht="22.5" customHeight="1" hidden="1">
      <c r="A13" s="40">
        <v>9</v>
      </c>
      <c r="B13" s="41" t="s">
        <v>22</v>
      </c>
      <c r="C13" s="42">
        <f>'Пилот №9'!K$22</f>
        <v>0</v>
      </c>
      <c r="D13" s="43">
        <f t="shared" si="0"/>
        <v>0</v>
      </c>
      <c r="E13" s="43">
        <f>'Пилот №9'!K$45</f>
        <v>0</v>
      </c>
      <c r="F13" s="43">
        <f t="shared" si="1"/>
        <v>0</v>
      </c>
      <c r="G13" s="43">
        <f>'Пилот №9'!K$68</f>
        <v>0</v>
      </c>
      <c r="H13" s="43">
        <f t="shared" si="2"/>
        <v>0</v>
      </c>
      <c r="I13" s="43">
        <f>'Пилот №9'!K$91</f>
        <v>0</v>
      </c>
      <c r="J13" s="43">
        <f t="shared" si="3"/>
        <v>0</v>
      </c>
      <c r="K13" s="44">
        <f t="shared" si="4"/>
        <v>0</v>
      </c>
      <c r="L13" s="39"/>
    </row>
    <row r="14" spans="1:12" ht="22.5" customHeight="1" hidden="1">
      <c r="A14" s="40">
        <v>10</v>
      </c>
      <c r="B14" s="41" t="s">
        <v>23</v>
      </c>
      <c r="C14" s="42">
        <f>'Пилот №10'!K$22</f>
        <v>0</v>
      </c>
      <c r="D14" s="43">
        <f t="shared" si="0"/>
        <v>0</v>
      </c>
      <c r="E14" s="43">
        <f>'Пилот №10'!K$45</f>
        <v>0</v>
      </c>
      <c r="F14" s="43">
        <f t="shared" si="1"/>
        <v>0</v>
      </c>
      <c r="G14" s="43">
        <f>'Пилот №10'!K$68</f>
        <v>0</v>
      </c>
      <c r="H14" s="43">
        <f t="shared" si="2"/>
        <v>0</v>
      </c>
      <c r="I14" s="43">
        <f>'Пилот №10'!K$91</f>
        <v>0</v>
      </c>
      <c r="J14" s="43">
        <f t="shared" si="3"/>
        <v>0</v>
      </c>
      <c r="K14" s="44">
        <f t="shared" si="4"/>
        <v>0</v>
      </c>
      <c r="L14" s="39"/>
    </row>
    <row r="15" spans="1:12" ht="12.75" customHeight="1">
      <c r="A15" s="32"/>
      <c r="B15" s="33"/>
      <c r="C15" s="34"/>
      <c r="D15" s="35"/>
      <c r="E15" s="34"/>
      <c r="F15" s="35"/>
      <c r="G15" s="34"/>
      <c r="H15" s="35"/>
      <c r="I15" s="34"/>
      <c r="J15" s="35"/>
      <c r="K15" s="35"/>
      <c r="L15" s="36"/>
    </row>
    <row r="16" ht="12.75">
      <c r="A16" t="s">
        <v>13</v>
      </c>
    </row>
    <row r="18" ht="12.75">
      <c r="A18" t="s">
        <v>14</v>
      </c>
    </row>
    <row r="21" spans="1:4" ht="35.25" customHeight="1">
      <c r="A21" s="37"/>
      <c r="B21" s="37" t="s">
        <v>28</v>
      </c>
      <c r="C21" s="51" t="s">
        <v>24</v>
      </c>
      <c r="D21" s="51"/>
    </row>
    <row r="22" spans="1:4" ht="12.75">
      <c r="A22" s="37">
        <v>1</v>
      </c>
      <c r="B22" s="37" t="s">
        <v>66</v>
      </c>
      <c r="C22" s="49" t="s">
        <v>71</v>
      </c>
      <c r="D22" s="50"/>
    </row>
    <row r="23" spans="1:4" ht="12.75">
      <c r="A23" s="37">
        <v>2</v>
      </c>
      <c r="B23" s="37" t="s">
        <v>67</v>
      </c>
      <c r="C23" s="49" t="s">
        <v>25</v>
      </c>
      <c r="D23" s="50"/>
    </row>
    <row r="24" spans="1:4" ht="12.75">
      <c r="A24" s="37">
        <v>3</v>
      </c>
      <c r="B24" s="37" t="s">
        <v>68</v>
      </c>
      <c r="C24" s="49" t="s">
        <v>26</v>
      </c>
      <c r="D24" s="50"/>
    </row>
    <row r="25" spans="1:4" ht="12.75">
      <c r="A25" s="37">
        <v>4</v>
      </c>
      <c r="B25" s="37" t="s">
        <v>69</v>
      </c>
      <c r="C25" s="49" t="s">
        <v>27</v>
      </c>
      <c r="D25" s="50"/>
    </row>
    <row r="26" spans="1:4" ht="12.75">
      <c r="A26" s="37">
        <v>5</v>
      </c>
      <c r="B26" s="37" t="s">
        <v>70</v>
      </c>
      <c r="C26" s="49" t="s">
        <v>72</v>
      </c>
      <c r="D26" s="50"/>
    </row>
  </sheetData>
  <sheetProtection/>
  <mergeCells count="15">
    <mergeCell ref="C25:D25"/>
    <mergeCell ref="C26:D26"/>
    <mergeCell ref="A3:A4"/>
    <mergeCell ref="B3:B4"/>
    <mergeCell ref="I3:J3"/>
    <mergeCell ref="C21:D21"/>
    <mergeCell ref="C22:D22"/>
    <mergeCell ref="C23:D23"/>
    <mergeCell ref="C3:D3"/>
    <mergeCell ref="L3:L4"/>
    <mergeCell ref="A1:K1"/>
    <mergeCell ref="E3:F3"/>
    <mergeCell ref="G3:H3"/>
    <mergeCell ref="K3:K4"/>
    <mergeCell ref="C24:D24"/>
  </mergeCells>
  <printOptions/>
  <pageMargins left="0.28" right="0.24" top="0.45" bottom="0.53" header="0.3" footer="0.3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3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7" t="str">
        <f>'Итоговая таблица'!A1</f>
        <v>Кубок Одессы 2012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49</v>
      </c>
      <c r="L2" s="6"/>
    </row>
    <row r="3" spans="1:12" ht="26.25" thickBot="1">
      <c r="A3" s="7">
        <f>'Итоговая таблица'!A5</f>
        <v>1</v>
      </c>
      <c r="B3" s="31" t="str">
        <f>'Итоговая таблица'!B5</f>
        <v>Преподобный Игорь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таблица'!$C$22</f>
        <v>№1</v>
      </c>
      <c r="D4" s="28" t="str">
        <f>'Итоговая таблица'!$C$23</f>
        <v>№2</v>
      </c>
      <c r="E4" s="28" t="str">
        <f>'Итоговая таблица'!$C$24</f>
        <v>№3</v>
      </c>
      <c r="F4" s="28" t="str">
        <f>'Итоговая таблица'!$C$25</f>
        <v>№4</v>
      </c>
      <c r="G4" s="28" t="str">
        <f>'Итоговая таблица'!$C$26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50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51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52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53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54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55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56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57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58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59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60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61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62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63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64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65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7" t="str">
        <f>A1</f>
        <v>Кубок Одессы 2012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49</v>
      </c>
      <c r="L25" s="6"/>
    </row>
    <row r="26" spans="1:12" ht="26.25" thickBot="1">
      <c r="A26" s="7">
        <f>A3</f>
        <v>1</v>
      </c>
      <c r="B26" s="31" t="str">
        <f>B3</f>
        <v>Преподобный Игорь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таблица'!$C$22</f>
        <v>№1</v>
      </c>
      <c r="D27" s="28" t="str">
        <f>'Итоговая таблица'!$C$23</f>
        <v>№2</v>
      </c>
      <c r="E27" s="28" t="str">
        <f>'Итоговая таблица'!$C$24</f>
        <v>№3</v>
      </c>
      <c r="F27" s="28" t="str">
        <f>'Итоговая таблица'!$C$25</f>
        <v>№4</v>
      </c>
      <c r="G27" s="28" t="str">
        <f>'Итоговая таблица'!$C$26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50</v>
      </c>
      <c r="C28" s="29">
        <v>5</v>
      </c>
      <c r="D28" s="29">
        <v>6</v>
      </c>
      <c r="E28" s="29">
        <v>6</v>
      </c>
      <c r="F28" s="29">
        <v>6</v>
      </c>
      <c r="G28" s="29">
        <v>6</v>
      </c>
      <c r="H28" s="26">
        <f>MIN(C28:G28)</f>
        <v>5</v>
      </c>
      <c r="I28" s="12">
        <f>MAX(C28:G28)</f>
        <v>6</v>
      </c>
      <c r="J28" s="17">
        <v>3</v>
      </c>
      <c r="K28" s="12">
        <f>(C28+D28+E28+F28+G28-H28-I28)*J28</f>
        <v>54</v>
      </c>
      <c r="L28" s="6"/>
    </row>
    <row r="29" spans="1:12" ht="25.5" customHeight="1" thickBot="1">
      <c r="A29" s="16">
        <v>2</v>
      </c>
      <c r="B29" s="23" t="s">
        <v>51</v>
      </c>
      <c r="C29" s="29">
        <v>4</v>
      </c>
      <c r="D29" s="29">
        <v>4</v>
      </c>
      <c r="E29" s="29">
        <v>4</v>
      </c>
      <c r="F29" s="29">
        <v>4</v>
      </c>
      <c r="G29" s="29">
        <v>1</v>
      </c>
      <c r="H29" s="26">
        <f aca="true" t="shared" si="3" ref="H29:H44">MIN(C29:G29)</f>
        <v>1</v>
      </c>
      <c r="I29" s="12">
        <f aca="true" t="shared" si="4" ref="I29:I44">MAX(C29:G29)</f>
        <v>4</v>
      </c>
      <c r="J29" s="17">
        <v>3</v>
      </c>
      <c r="K29" s="12">
        <f aca="true" t="shared" si="5" ref="K29:K44">(C29+D29+E29+F29+G29-H29-I29)*J29</f>
        <v>36</v>
      </c>
      <c r="L29" s="6"/>
    </row>
    <row r="30" spans="1:12" ht="25.5" customHeight="1" thickBot="1">
      <c r="A30" s="16">
        <v>3</v>
      </c>
      <c r="B30" s="23" t="s">
        <v>52</v>
      </c>
      <c r="C30" s="29">
        <v>6</v>
      </c>
      <c r="D30" s="29">
        <v>0</v>
      </c>
      <c r="E30" s="29">
        <v>0</v>
      </c>
      <c r="F30" s="29">
        <v>0</v>
      </c>
      <c r="G30" s="29">
        <v>0</v>
      </c>
      <c r="H30" s="26">
        <f t="shared" si="3"/>
        <v>0</v>
      </c>
      <c r="I30" s="12">
        <f t="shared" si="4"/>
        <v>6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53</v>
      </c>
      <c r="C31" s="29">
        <v>6</v>
      </c>
      <c r="D31" s="29">
        <v>6</v>
      </c>
      <c r="E31" s="29">
        <v>5</v>
      </c>
      <c r="F31" s="29">
        <v>7</v>
      </c>
      <c r="G31" s="29">
        <v>5</v>
      </c>
      <c r="H31" s="26">
        <f t="shared" si="3"/>
        <v>5</v>
      </c>
      <c r="I31" s="12">
        <f t="shared" si="4"/>
        <v>7</v>
      </c>
      <c r="J31" s="17">
        <v>3</v>
      </c>
      <c r="K31" s="12">
        <f t="shared" si="5"/>
        <v>51</v>
      </c>
      <c r="L31" s="6"/>
    </row>
    <row r="32" spans="1:12" ht="25.5" customHeight="1" thickBot="1">
      <c r="A32" s="16">
        <v>5</v>
      </c>
      <c r="B32" s="23" t="s">
        <v>54</v>
      </c>
      <c r="C32" s="29">
        <v>6</v>
      </c>
      <c r="D32" s="29">
        <v>6</v>
      </c>
      <c r="E32" s="29">
        <v>6</v>
      </c>
      <c r="F32" s="29">
        <v>5</v>
      </c>
      <c r="G32" s="29">
        <v>6</v>
      </c>
      <c r="H32" s="26">
        <f t="shared" si="3"/>
        <v>5</v>
      </c>
      <c r="I32" s="12">
        <f t="shared" si="4"/>
        <v>6</v>
      </c>
      <c r="J32" s="17">
        <v>4</v>
      </c>
      <c r="K32" s="12">
        <f t="shared" si="5"/>
        <v>72</v>
      </c>
      <c r="L32" s="6"/>
    </row>
    <row r="33" spans="1:12" ht="25.5" customHeight="1" thickBot="1">
      <c r="A33" s="16">
        <v>6</v>
      </c>
      <c r="B33" s="23" t="s">
        <v>55</v>
      </c>
      <c r="C33" s="29">
        <v>7</v>
      </c>
      <c r="D33" s="29">
        <v>3</v>
      </c>
      <c r="E33" s="29">
        <v>5</v>
      </c>
      <c r="F33" s="29">
        <v>6</v>
      </c>
      <c r="G33" s="29">
        <v>3</v>
      </c>
      <c r="H33" s="26">
        <f t="shared" si="3"/>
        <v>3</v>
      </c>
      <c r="I33" s="12">
        <f t="shared" si="4"/>
        <v>7</v>
      </c>
      <c r="J33" s="17">
        <v>2</v>
      </c>
      <c r="K33" s="12">
        <f t="shared" si="5"/>
        <v>28</v>
      </c>
      <c r="L33" s="6"/>
    </row>
    <row r="34" spans="1:12" ht="25.5" customHeight="1" thickBot="1">
      <c r="A34" s="16">
        <v>7</v>
      </c>
      <c r="B34" s="23" t="s">
        <v>56</v>
      </c>
      <c r="C34" s="29">
        <v>5</v>
      </c>
      <c r="D34" s="29">
        <v>6</v>
      </c>
      <c r="E34" s="29">
        <v>6</v>
      </c>
      <c r="F34" s="29">
        <v>6</v>
      </c>
      <c r="G34" s="29">
        <v>5</v>
      </c>
      <c r="H34" s="26">
        <f t="shared" si="3"/>
        <v>5</v>
      </c>
      <c r="I34" s="12">
        <f t="shared" si="4"/>
        <v>6</v>
      </c>
      <c r="J34" s="17">
        <v>5</v>
      </c>
      <c r="K34" s="12">
        <f t="shared" si="5"/>
        <v>85</v>
      </c>
      <c r="L34" s="6"/>
    </row>
    <row r="35" spans="1:12" ht="25.5" customHeight="1" thickBot="1">
      <c r="A35" s="16">
        <v>8</v>
      </c>
      <c r="B35" s="23" t="s">
        <v>57</v>
      </c>
      <c r="C35" s="29">
        <v>5</v>
      </c>
      <c r="D35" s="29">
        <v>6</v>
      </c>
      <c r="E35" s="29">
        <v>6</v>
      </c>
      <c r="F35" s="29">
        <v>5</v>
      </c>
      <c r="G35" s="29">
        <v>5</v>
      </c>
      <c r="H35" s="26">
        <f t="shared" si="3"/>
        <v>5</v>
      </c>
      <c r="I35" s="12">
        <f t="shared" si="4"/>
        <v>6</v>
      </c>
      <c r="J35" s="17">
        <v>4</v>
      </c>
      <c r="K35" s="12">
        <f t="shared" si="5"/>
        <v>64</v>
      </c>
      <c r="L35" s="6"/>
    </row>
    <row r="36" spans="1:12" ht="25.5" customHeight="1" thickBot="1">
      <c r="A36" s="16">
        <v>9</v>
      </c>
      <c r="B36" s="23" t="s">
        <v>58</v>
      </c>
      <c r="C36" s="29">
        <v>4</v>
      </c>
      <c r="D36" s="29">
        <v>6</v>
      </c>
      <c r="E36" s="29">
        <v>4</v>
      </c>
      <c r="F36" s="29">
        <v>4</v>
      </c>
      <c r="G36" s="29">
        <v>4</v>
      </c>
      <c r="H36" s="26">
        <f t="shared" si="3"/>
        <v>4</v>
      </c>
      <c r="I36" s="12">
        <f t="shared" si="4"/>
        <v>6</v>
      </c>
      <c r="J36" s="17">
        <v>4</v>
      </c>
      <c r="K36" s="12">
        <f t="shared" si="5"/>
        <v>48</v>
      </c>
      <c r="L36" s="6"/>
    </row>
    <row r="37" spans="1:12" ht="25.5" customHeight="1" thickBot="1">
      <c r="A37" s="16">
        <v>10</v>
      </c>
      <c r="B37" s="23" t="s">
        <v>59</v>
      </c>
      <c r="C37" s="29">
        <v>6</v>
      </c>
      <c r="D37" s="29">
        <v>4</v>
      </c>
      <c r="E37" s="29">
        <v>4</v>
      </c>
      <c r="F37" s="29">
        <v>6</v>
      </c>
      <c r="G37" s="29">
        <v>2</v>
      </c>
      <c r="H37" s="26">
        <f t="shared" si="3"/>
        <v>2</v>
      </c>
      <c r="I37" s="12">
        <f t="shared" si="4"/>
        <v>6</v>
      </c>
      <c r="J37" s="17">
        <v>3</v>
      </c>
      <c r="K37" s="12">
        <f t="shared" si="5"/>
        <v>42</v>
      </c>
      <c r="L37" s="6"/>
    </row>
    <row r="38" spans="1:12" ht="25.5" customHeight="1" thickBot="1">
      <c r="A38" s="16">
        <v>11</v>
      </c>
      <c r="B38" s="23" t="s">
        <v>60</v>
      </c>
      <c r="C38" s="29">
        <v>5</v>
      </c>
      <c r="D38" s="29">
        <v>7</v>
      </c>
      <c r="E38" s="29">
        <v>5</v>
      </c>
      <c r="F38" s="29">
        <v>6</v>
      </c>
      <c r="G38" s="29">
        <v>5</v>
      </c>
      <c r="H38" s="26">
        <f t="shared" si="3"/>
        <v>5</v>
      </c>
      <c r="I38" s="12">
        <f t="shared" si="4"/>
        <v>7</v>
      </c>
      <c r="J38" s="17">
        <v>5</v>
      </c>
      <c r="K38" s="12">
        <f t="shared" si="5"/>
        <v>80</v>
      </c>
      <c r="L38" s="6"/>
    </row>
    <row r="39" spans="1:12" ht="25.5" customHeight="1" thickBot="1">
      <c r="A39" s="16">
        <v>12</v>
      </c>
      <c r="B39" s="23" t="s">
        <v>15</v>
      </c>
      <c r="C39" s="29">
        <v>6</v>
      </c>
      <c r="D39" s="29">
        <v>6</v>
      </c>
      <c r="E39" s="29">
        <v>6</v>
      </c>
      <c r="F39" s="29">
        <v>6</v>
      </c>
      <c r="G39" s="29">
        <v>6</v>
      </c>
      <c r="H39" s="26">
        <f t="shared" si="3"/>
        <v>6</v>
      </c>
      <c r="I39" s="12">
        <f t="shared" si="4"/>
        <v>6</v>
      </c>
      <c r="J39" s="17">
        <v>1</v>
      </c>
      <c r="K39" s="12">
        <f t="shared" si="5"/>
        <v>18</v>
      </c>
      <c r="L39" s="6"/>
    </row>
    <row r="40" spans="1:12" ht="25.5" customHeight="1" thickBot="1">
      <c r="A40" s="16">
        <v>13</v>
      </c>
      <c r="B40" s="23" t="s">
        <v>61</v>
      </c>
      <c r="C40" s="29">
        <v>7</v>
      </c>
      <c r="D40" s="29">
        <v>6</v>
      </c>
      <c r="E40" s="29">
        <v>6</v>
      </c>
      <c r="F40" s="29">
        <v>5</v>
      </c>
      <c r="G40" s="29">
        <v>6</v>
      </c>
      <c r="H40" s="26">
        <f t="shared" si="3"/>
        <v>5</v>
      </c>
      <c r="I40" s="12">
        <f t="shared" si="4"/>
        <v>7</v>
      </c>
      <c r="J40" s="17">
        <v>5</v>
      </c>
      <c r="K40" s="12">
        <f t="shared" si="5"/>
        <v>90</v>
      </c>
      <c r="L40" s="6"/>
    </row>
    <row r="41" spans="1:12" ht="25.5" customHeight="1" thickBot="1">
      <c r="A41" s="16">
        <v>14</v>
      </c>
      <c r="B41" s="23" t="s">
        <v>62</v>
      </c>
      <c r="C41" s="29">
        <v>5</v>
      </c>
      <c r="D41" s="29">
        <v>3</v>
      </c>
      <c r="E41" s="29">
        <v>4</v>
      </c>
      <c r="F41" s="29">
        <v>7</v>
      </c>
      <c r="G41" s="29">
        <v>2</v>
      </c>
      <c r="H41" s="26">
        <f t="shared" si="3"/>
        <v>2</v>
      </c>
      <c r="I41" s="12">
        <f t="shared" si="4"/>
        <v>7</v>
      </c>
      <c r="J41" s="17">
        <v>3</v>
      </c>
      <c r="K41" s="12">
        <f t="shared" si="5"/>
        <v>36</v>
      </c>
      <c r="L41" s="6"/>
    </row>
    <row r="42" spans="1:12" ht="25.5" customHeight="1" thickBot="1">
      <c r="A42" s="16">
        <v>15</v>
      </c>
      <c r="B42" s="23" t="s">
        <v>63</v>
      </c>
      <c r="C42" s="29">
        <v>0</v>
      </c>
      <c r="D42" s="29">
        <v>7</v>
      </c>
      <c r="E42" s="29">
        <v>6</v>
      </c>
      <c r="F42" s="29">
        <v>6</v>
      </c>
      <c r="G42" s="29">
        <v>6</v>
      </c>
      <c r="H42" s="26">
        <f t="shared" si="3"/>
        <v>0</v>
      </c>
      <c r="I42" s="12">
        <f t="shared" si="4"/>
        <v>7</v>
      </c>
      <c r="J42" s="17">
        <v>4</v>
      </c>
      <c r="K42" s="12">
        <f t="shared" si="5"/>
        <v>72</v>
      </c>
      <c r="L42" s="6"/>
    </row>
    <row r="43" spans="1:12" ht="25.5" customHeight="1" thickBot="1">
      <c r="A43" s="16">
        <v>16</v>
      </c>
      <c r="B43" s="23" t="s">
        <v>64</v>
      </c>
      <c r="C43" s="29">
        <v>6</v>
      </c>
      <c r="D43" s="29">
        <v>5</v>
      </c>
      <c r="E43" s="29">
        <v>6</v>
      </c>
      <c r="F43" s="29">
        <v>6</v>
      </c>
      <c r="G43" s="29">
        <v>5</v>
      </c>
      <c r="H43" s="26">
        <f t="shared" si="3"/>
        <v>5</v>
      </c>
      <c r="I43" s="12">
        <f t="shared" si="4"/>
        <v>6</v>
      </c>
      <c r="J43" s="17">
        <v>3</v>
      </c>
      <c r="K43" s="12">
        <f t="shared" si="5"/>
        <v>51</v>
      </c>
      <c r="L43" s="6"/>
    </row>
    <row r="44" spans="1:12" ht="25.5" customHeight="1" thickBot="1">
      <c r="A44" s="16">
        <v>17</v>
      </c>
      <c r="B44" s="24" t="s">
        <v>65</v>
      </c>
      <c r="C44" s="29">
        <v>6</v>
      </c>
      <c r="D44" s="29">
        <v>7</v>
      </c>
      <c r="E44" s="29">
        <v>6</v>
      </c>
      <c r="F44" s="29">
        <v>6</v>
      </c>
      <c r="G44" s="29">
        <v>6</v>
      </c>
      <c r="H44" s="26">
        <f t="shared" si="3"/>
        <v>6</v>
      </c>
      <c r="I44" s="12">
        <f t="shared" si="4"/>
        <v>7</v>
      </c>
      <c r="J44" s="17">
        <v>4</v>
      </c>
      <c r="K44" s="12">
        <f t="shared" si="5"/>
        <v>72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899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7" t="str">
        <f>A1</f>
        <v>Кубок Одессы 2012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49</v>
      </c>
      <c r="L48" s="6"/>
    </row>
    <row r="49" spans="1:12" ht="26.25" thickBot="1">
      <c r="A49" s="7">
        <f>A3</f>
        <v>1</v>
      </c>
      <c r="B49" s="31" t="str">
        <f>B3</f>
        <v>Преподобный Игорь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таблица'!$C$22</f>
        <v>№1</v>
      </c>
      <c r="D50" s="28" t="str">
        <f>'Итоговая таблица'!$C$23</f>
        <v>№2</v>
      </c>
      <c r="E50" s="28" t="str">
        <f>'Итоговая таблица'!$C$24</f>
        <v>№3</v>
      </c>
      <c r="F50" s="28" t="str">
        <f>'Итоговая таблица'!$C$25</f>
        <v>№4</v>
      </c>
      <c r="G50" s="28" t="str">
        <f>'Итоговая таблица'!$C$26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50</v>
      </c>
      <c r="C51" s="29">
        <v>6</v>
      </c>
      <c r="D51" s="29">
        <v>6</v>
      </c>
      <c r="E51" s="29">
        <v>6</v>
      </c>
      <c r="F51" s="29">
        <v>6</v>
      </c>
      <c r="G51" s="29">
        <v>6</v>
      </c>
      <c r="H51" s="26">
        <f>MIN(C51:G51)</f>
        <v>6</v>
      </c>
      <c r="I51" s="12">
        <f>MAX(C51:G51)</f>
        <v>6</v>
      </c>
      <c r="J51" s="17">
        <v>3</v>
      </c>
      <c r="K51" s="12">
        <f>(C51+D51+E51+F51+G51-H51-I51)*J51</f>
        <v>54</v>
      </c>
      <c r="L51" s="6"/>
    </row>
    <row r="52" spans="1:12" ht="25.5" customHeight="1" thickBot="1">
      <c r="A52" s="16">
        <v>2</v>
      </c>
      <c r="B52" s="23" t="s">
        <v>51</v>
      </c>
      <c r="C52" s="29">
        <v>6</v>
      </c>
      <c r="D52" s="29">
        <v>6</v>
      </c>
      <c r="E52" s="29">
        <v>6</v>
      </c>
      <c r="F52" s="29">
        <v>6</v>
      </c>
      <c r="G52" s="29">
        <v>5</v>
      </c>
      <c r="H52" s="26">
        <f aca="true" t="shared" si="6" ref="H52:H67">MIN(C52:G52)</f>
        <v>5</v>
      </c>
      <c r="I52" s="12">
        <f aca="true" t="shared" si="7" ref="I52:I67">MAX(C52:G52)</f>
        <v>6</v>
      </c>
      <c r="J52" s="17">
        <v>3</v>
      </c>
      <c r="K52" s="12">
        <f aca="true" t="shared" si="8" ref="K52:K67">(C52+D52+E52+F52+G52-H52-I52)*J52</f>
        <v>54</v>
      </c>
      <c r="L52" s="6"/>
    </row>
    <row r="53" spans="1:12" ht="25.5" customHeight="1" thickBot="1">
      <c r="A53" s="16">
        <v>3</v>
      </c>
      <c r="B53" s="23" t="s">
        <v>52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53</v>
      </c>
      <c r="C54" s="29">
        <v>6</v>
      </c>
      <c r="D54" s="29">
        <v>6</v>
      </c>
      <c r="E54" s="29">
        <v>7</v>
      </c>
      <c r="F54" s="29">
        <v>7</v>
      </c>
      <c r="G54" s="29">
        <v>6</v>
      </c>
      <c r="H54" s="26">
        <f t="shared" si="6"/>
        <v>6</v>
      </c>
      <c r="I54" s="12">
        <f t="shared" si="7"/>
        <v>7</v>
      </c>
      <c r="J54" s="17">
        <v>3</v>
      </c>
      <c r="K54" s="12">
        <f t="shared" si="8"/>
        <v>57</v>
      </c>
      <c r="L54" s="6"/>
    </row>
    <row r="55" spans="1:12" ht="25.5" customHeight="1" thickBot="1">
      <c r="A55" s="16">
        <v>5</v>
      </c>
      <c r="B55" s="23" t="s">
        <v>54</v>
      </c>
      <c r="C55" s="29">
        <v>7</v>
      </c>
      <c r="D55" s="29">
        <v>7</v>
      </c>
      <c r="E55" s="29">
        <v>7</v>
      </c>
      <c r="F55" s="29">
        <v>7</v>
      </c>
      <c r="G55" s="29">
        <v>6</v>
      </c>
      <c r="H55" s="26">
        <f t="shared" si="6"/>
        <v>6</v>
      </c>
      <c r="I55" s="12">
        <f t="shared" si="7"/>
        <v>7</v>
      </c>
      <c r="J55" s="17">
        <v>4</v>
      </c>
      <c r="K55" s="12">
        <f t="shared" si="8"/>
        <v>84</v>
      </c>
      <c r="L55" s="6"/>
    </row>
    <row r="56" spans="1:12" ht="25.5" customHeight="1" thickBot="1">
      <c r="A56" s="16">
        <v>6</v>
      </c>
      <c r="B56" s="23" t="s">
        <v>55</v>
      </c>
      <c r="C56" s="29">
        <v>8</v>
      </c>
      <c r="D56" s="29">
        <v>8</v>
      </c>
      <c r="E56" s="29">
        <v>8</v>
      </c>
      <c r="F56" s="29">
        <v>8</v>
      </c>
      <c r="G56" s="29">
        <v>7</v>
      </c>
      <c r="H56" s="26">
        <f t="shared" si="6"/>
        <v>7</v>
      </c>
      <c r="I56" s="12">
        <f t="shared" si="7"/>
        <v>8</v>
      </c>
      <c r="J56" s="17">
        <v>2</v>
      </c>
      <c r="K56" s="12">
        <f t="shared" si="8"/>
        <v>48</v>
      </c>
      <c r="L56" s="6"/>
    </row>
    <row r="57" spans="1:12" ht="25.5" customHeight="1" thickBot="1">
      <c r="A57" s="16">
        <v>7</v>
      </c>
      <c r="B57" s="23" t="s">
        <v>56</v>
      </c>
      <c r="C57" s="29">
        <v>7</v>
      </c>
      <c r="D57" s="29">
        <v>5</v>
      </c>
      <c r="E57" s="29">
        <v>5</v>
      </c>
      <c r="F57" s="29">
        <v>6</v>
      </c>
      <c r="G57" s="29">
        <v>5</v>
      </c>
      <c r="H57" s="26">
        <f t="shared" si="6"/>
        <v>5</v>
      </c>
      <c r="I57" s="12">
        <f t="shared" si="7"/>
        <v>7</v>
      </c>
      <c r="J57" s="17">
        <v>5</v>
      </c>
      <c r="K57" s="12">
        <f t="shared" si="8"/>
        <v>80</v>
      </c>
      <c r="L57" s="6"/>
    </row>
    <row r="58" spans="1:12" ht="25.5" customHeight="1" thickBot="1">
      <c r="A58" s="16">
        <v>8</v>
      </c>
      <c r="B58" s="23" t="s">
        <v>57</v>
      </c>
      <c r="C58" s="29">
        <v>7</v>
      </c>
      <c r="D58" s="29">
        <v>7</v>
      </c>
      <c r="E58" s="29">
        <v>7</v>
      </c>
      <c r="F58" s="29">
        <v>7</v>
      </c>
      <c r="G58" s="29">
        <v>6</v>
      </c>
      <c r="H58" s="26">
        <f t="shared" si="6"/>
        <v>6</v>
      </c>
      <c r="I58" s="12">
        <f t="shared" si="7"/>
        <v>7</v>
      </c>
      <c r="J58" s="17">
        <v>4</v>
      </c>
      <c r="K58" s="12">
        <f t="shared" si="8"/>
        <v>84</v>
      </c>
      <c r="L58" s="6"/>
    </row>
    <row r="59" spans="1:12" ht="25.5" customHeight="1" thickBot="1">
      <c r="A59" s="16">
        <v>9</v>
      </c>
      <c r="B59" s="23" t="s">
        <v>58</v>
      </c>
      <c r="C59" s="29">
        <v>6</v>
      </c>
      <c r="D59" s="29">
        <v>3</v>
      </c>
      <c r="E59" s="29">
        <v>5</v>
      </c>
      <c r="F59" s="29">
        <v>6</v>
      </c>
      <c r="G59" s="29">
        <v>5</v>
      </c>
      <c r="H59" s="26">
        <f t="shared" si="6"/>
        <v>3</v>
      </c>
      <c r="I59" s="12">
        <f t="shared" si="7"/>
        <v>6</v>
      </c>
      <c r="J59" s="17">
        <v>4</v>
      </c>
      <c r="K59" s="12">
        <f t="shared" si="8"/>
        <v>64</v>
      </c>
      <c r="L59" s="6"/>
    </row>
    <row r="60" spans="1:12" ht="25.5" customHeight="1" thickBot="1">
      <c r="A60" s="16">
        <v>10</v>
      </c>
      <c r="B60" s="23" t="s">
        <v>59</v>
      </c>
      <c r="C60" s="29">
        <v>6</v>
      </c>
      <c r="D60" s="29">
        <v>5</v>
      </c>
      <c r="E60" s="29">
        <v>6</v>
      </c>
      <c r="F60" s="29">
        <v>6</v>
      </c>
      <c r="G60" s="29">
        <v>5</v>
      </c>
      <c r="H60" s="26">
        <f t="shared" si="6"/>
        <v>5</v>
      </c>
      <c r="I60" s="12">
        <f t="shared" si="7"/>
        <v>6</v>
      </c>
      <c r="J60" s="17">
        <v>3</v>
      </c>
      <c r="K60" s="12">
        <f t="shared" si="8"/>
        <v>51</v>
      </c>
      <c r="L60" s="6"/>
    </row>
    <row r="61" spans="1:12" ht="25.5" customHeight="1" thickBot="1">
      <c r="A61" s="16">
        <v>11</v>
      </c>
      <c r="B61" s="23" t="s">
        <v>60</v>
      </c>
      <c r="C61" s="29">
        <v>7</v>
      </c>
      <c r="D61" s="29">
        <v>7</v>
      </c>
      <c r="E61" s="29">
        <v>7</v>
      </c>
      <c r="F61" s="29">
        <v>7</v>
      </c>
      <c r="G61" s="29">
        <v>6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105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9</v>
      </c>
      <c r="E62" s="29">
        <v>8</v>
      </c>
      <c r="F62" s="29">
        <v>8</v>
      </c>
      <c r="G62" s="29">
        <v>6</v>
      </c>
      <c r="H62" s="26">
        <f t="shared" si="6"/>
        <v>6</v>
      </c>
      <c r="I62" s="12">
        <f t="shared" si="7"/>
        <v>9</v>
      </c>
      <c r="J62" s="17">
        <v>1</v>
      </c>
      <c r="K62" s="12">
        <f t="shared" si="8"/>
        <v>24</v>
      </c>
      <c r="L62" s="6"/>
    </row>
    <row r="63" spans="1:12" ht="25.5" customHeight="1" thickBot="1">
      <c r="A63" s="16">
        <v>13</v>
      </c>
      <c r="B63" s="23" t="s">
        <v>61</v>
      </c>
      <c r="C63" s="29">
        <v>6</v>
      </c>
      <c r="D63" s="29">
        <v>7</v>
      </c>
      <c r="E63" s="29">
        <v>7</v>
      </c>
      <c r="F63" s="29">
        <v>7</v>
      </c>
      <c r="G63" s="29">
        <v>6</v>
      </c>
      <c r="H63" s="26">
        <f t="shared" si="6"/>
        <v>6</v>
      </c>
      <c r="I63" s="12">
        <f t="shared" si="7"/>
        <v>7</v>
      </c>
      <c r="J63" s="17">
        <v>5</v>
      </c>
      <c r="K63" s="12">
        <f t="shared" si="8"/>
        <v>100</v>
      </c>
      <c r="L63" s="6"/>
    </row>
    <row r="64" spans="1:12" ht="25.5" customHeight="1" thickBot="1">
      <c r="A64" s="16">
        <v>14</v>
      </c>
      <c r="B64" s="23" t="s">
        <v>62</v>
      </c>
      <c r="C64" s="29">
        <v>6</v>
      </c>
      <c r="D64" s="29">
        <v>7</v>
      </c>
      <c r="E64" s="29">
        <v>7</v>
      </c>
      <c r="F64" s="29">
        <v>7</v>
      </c>
      <c r="G64" s="29">
        <v>6</v>
      </c>
      <c r="H64" s="26">
        <f t="shared" si="6"/>
        <v>6</v>
      </c>
      <c r="I64" s="12">
        <f t="shared" si="7"/>
        <v>7</v>
      </c>
      <c r="J64" s="17">
        <v>3</v>
      </c>
      <c r="K64" s="12">
        <f t="shared" si="8"/>
        <v>60</v>
      </c>
      <c r="L64" s="6"/>
    </row>
    <row r="65" spans="1:12" ht="25.5" customHeight="1" thickBot="1">
      <c r="A65" s="16">
        <v>15</v>
      </c>
      <c r="B65" s="23" t="s">
        <v>63</v>
      </c>
      <c r="C65" s="29">
        <v>6</v>
      </c>
      <c r="D65" s="29">
        <v>7</v>
      </c>
      <c r="E65" s="29">
        <v>7</v>
      </c>
      <c r="F65" s="29">
        <v>7</v>
      </c>
      <c r="G65" s="29">
        <v>6</v>
      </c>
      <c r="H65" s="26">
        <f t="shared" si="6"/>
        <v>6</v>
      </c>
      <c r="I65" s="12">
        <f t="shared" si="7"/>
        <v>7</v>
      </c>
      <c r="J65" s="17">
        <v>4</v>
      </c>
      <c r="K65" s="12">
        <f t="shared" si="8"/>
        <v>80</v>
      </c>
      <c r="L65" s="6"/>
    </row>
    <row r="66" spans="1:12" ht="25.5" customHeight="1" thickBot="1">
      <c r="A66" s="16">
        <v>16</v>
      </c>
      <c r="B66" s="23" t="s">
        <v>64</v>
      </c>
      <c r="C66" s="29">
        <v>6</v>
      </c>
      <c r="D66" s="29">
        <v>6</v>
      </c>
      <c r="E66" s="29">
        <v>6</v>
      </c>
      <c r="F66" s="29">
        <v>6</v>
      </c>
      <c r="G66" s="29">
        <v>6</v>
      </c>
      <c r="H66" s="26">
        <f t="shared" si="6"/>
        <v>6</v>
      </c>
      <c r="I66" s="12">
        <f t="shared" si="7"/>
        <v>6</v>
      </c>
      <c r="J66" s="17">
        <v>3</v>
      </c>
      <c r="K66" s="12">
        <f t="shared" si="8"/>
        <v>54</v>
      </c>
      <c r="L66" s="6"/>
    </row>
    <row r="67" spans="1:12" ht="25.5" customHeight="1" thickBot="1">
      <c r="A67" s="16">
        <v>17</v>
      </c>
      <c r="B67" s="24" t="s">
        <v>65</v>
      </c>
      <c r="C67" s="29">
        <v>7</v>
      </c>
      <c r="D67" s="29">
        <v>6</v>
      </c>
      <c r="E67" s="29">
        <v>6</v>
      </c>
      <c r="F67" s="29">
        <v>6</v>
      </c>
      <c r="G67" s="29">
        <v>6</v>
      </c>
      <c r="H67" s="26">
        <f t="shared" si="6"/>
        <v>6</v>
      </c>
      <c r="I67" s="12">
        <f t="shared" si="7"/>
        <v>7</v>
      </c>
      <c r="J67" s="17">
        <v>4</v>
      </c>
      <c r="K67" s="12">
        <f t="shared" si="8"/>
        <v>72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1071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7" t="str">
        <f>A24</f>
        <v>Кубок Одессы 2012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49</v>
      </c>
      <c r="L71" s="6"/>
    </row>
    <row r="72" spans="1:12" ht="26.25" thickBot="1">
      <c r="A72" s="7">
        <f>A26</f>
        <v>1</v>
      </c>
      <c r="B72" s="31" t="str">
        <f>B26</f>
        <v>Преподобный Игорь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таблица'!$C$22</f>
        <v>№1</v>
      </c>
      <c r="D73" s="28" t="str">
        <f>'Итоговая таблица'!$C$23</f>
        <v>№2</v>
      </c>
      <c r="E73" s="28" t="str">
        <f>'Итоговая таблица'!$C$24</f>
        <v>№3</v>
      </c>
      <c r="F73" s="28" t="str">
        <f>'Итоговая таблица'!$C$25</f>
        <v>№4</v>
      </c>
      <c r="G73" s="28" t="str">
        <f>'Итоговая таблица'!$C$26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50</v>
      </c>
      <c r="C74" s="29">
        <v>7</v>
      </c>
      <c r="D74" s="29">
        <v>7</v>
      </c>
      <c r="E74" s="29">
        <v>7</v>
      </c>
      <c r="F74" s="29">
        <v>7</v>
      </c>
      <c r="G74" s="29">
        <v>6</v>
      </c>
      <c r="H74" s="26">
        <f>MIN(C74:G74)</f>
        <v>6</v>
      </c>
      <c r="I74" s="12">
        <f>MAX(C74:G74)</f>
        <v>7</v>
      </c>
      <c r="J74" s="17">
        <v>3</v>
      </c>
      <c r="K74" s="12">
        <f>(C74+D74+E74+F74+G74-H74-I74)*J74</f>
        <v>63</v>
      </c>
      <c r="L74" s="6"/>
    </row>
    <row r="75" spans="1:12" ht="25.5" customHeight="1" thickBot="1">
      <c r="A75" s="16">
        <v>2</v>
      </c>
      <c r="B75" s="23" t="s">
        <v>51</v>
      </c>
      <c r="C75" s="29">
        <v>6</v>
      </c>
      <c r="D75" s="29">
        <v>7</v>
      </c>
      <c r="E75" s="29">
        <v>7</v>
      </c>
      <c r="F75" s="29">
        <v>7</v>
      </c>
      <c r="G75" s="29">
        <v>6</v>
      </c>
      <c r="H75" s="26">
        <f aca="true" t="shared" si="9" ref="H75:H90">MIN(C75:G75)</f>
        <v>6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(C75+D75+E75+F75+G75-H75-I75)*J75</f>
        <v>60</v>
      </c>
      <c r="L75" s="6"/>
    </row>
    <row r="76" spans="1:12" ht="25.5" customHeight="1" thickBot="1">
      <c r="A76" s="16">
        <v>3</v>
      </c>
      <c r="B76" s="23" t="s">
        <v>52</v>
      </c>
      <c r="C76" s="29">
        <v>5</v>
      </c>
      <c r="D76" s="29">
        <v>6</v>
      </c>
      <c r="E76" s="29">
        <v>8</v>
      </c>
      <c r="F76" s="29">
        <v>7</v>
      </c>
      <c r="G76" s="29">
        <v>6</v>
      </c>
      <c r="H76" s="26">
        <f t="shared" si="9"/>
        <v>5</v>
      </c>
      <c r="I76" s="12">
        <f t="shared" si="10"/>
        <v>8</v>
      </c>
      <c r="J76" s="17">
        <v>4</v>
      </c>
      <c r="K76" s="12">
        <f t="shared" si="11"/>
        <v>76</v>
      </c>
      <c r="L76" s="6"/>
    </row>
    <row r="77" spans="1:12" ht="25.5" customHeight="1" thickBot="1">
      <c r="A77" s="16">
        <v>4</v>
      </c>
      <c r="B77" s="23" t="s">
        <v>53</v>
      </c>
      <c r="C77" s="29">
        <v>5</v>
      </c>
      <c r="D77" s="29">
        <v>6</v>
      </c>
      <c r="E77" s="29">
        <v>6</v>
      </c>
      <c r="F77" s="29">
        <v>7</v>
      </c>
      <c r="G77" s="29">
        <v>5</v>
      </c>
      <c r="H77" s="26">
        <f t="shared" si="9"/>
        <v>5</v>
      </c>
      <c r="I77" s="12">
        <f t="shared" si="10"/>
        <v>7</v>
      </c>
      <c r="J77" s="17">
        <v>3</v>
      </c>
      <c r="K77" s="12">
        <f t="shared" si="11"/>
        <v>51</v>
      </c>
      <c r="L77" s="6"/>
    </row>
    <row r="78" spans="1:12" ht="25.5" customHeight="1" thickBot="1">
      <c r="A78" s="16">
        <v>5</v>
      </c>
      <c r="B78" s="23" t="s">
        <v>54</v>
      </c>
      <c r="C78" s="29">
        <v>6</v>
      </c>
      <c r="D78" s="29">
        <v>7</v>
      </c>
      <c r="E78" s="29">
        <v>7</v>
      </c>
      <c r="F78" s="29">
        <v>7</v>
      </c>
      <c r="G78" s="29">
        <v>6</v>
      </c>
      <c r="H78" s="26">
        <f t="shared" si="9"/>
        <v>6</v>
      </c>
      <c r="I78" s="12">
        <f t="shared" si="10"/>
        <v>7</v>
      </c>
      <c r="J78" s="17">
        <v>4</v>
      </c>
      <c r="K78" s="12">
        <f t="shared" si="11"/>
        <v>80</v>
      </c>
      <c r="L78" s="6"/>
    </row>
    <row r="79" spans="1:12" ht="25.5" customHeight="1" thickBot="1">
      <c r="A79" s="16">
        <v>6</v>
      </c>
      <c r="B79" s="23" t="s">
        <v>55</v>
      </c>
      <c r="C79" s="29">
        <v>7</v>
      </c>
      <c r="D79" s="29">
        <v>8</v>
      </c>
      <c r="E79" s="29">
        <v>8</v>
      </c>
      <c r="F79" s="29">
        <v>7</v>
      </c>
      <c r="G79" s="29">
        <v>7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44</v>
      </c>
      <c r="L79" s="6"/>
    </row>
    <row r="80" spans="1:12" ht="25.5" customHeight="1" thickBot="1">
      <c r="A80" s="16">
        <v>7</v>
      </c>
      <c r="B80" s="23" t="s">
        <v>56</v>
      </c>
      <c r="C80" s="29">
        <v>6</v>
      </c>
      <c r="D80" s="29">
        <v>5</v>
      </c>
      <c r="E80" s="29">
        <v>4</v>
      </c>
      <c r="F80" s="29">
        <v>7</v>
      </c>
      <c r="G80" s="29">
        <v>5</v>
      </c>
      <c r="H80" s="26">
        <f t="shared" si="9"/>
        <v>4</v>
      </c>
      <c r="I80" s="12">
        <f t="shared" si="10"/>
        <v>7</v>
      </c>
      <c r="J80" s="17">
        <v>5</v>
      </c>
      <c r="K80" s="12">
        <f t="shared" si="11"/>
        <v>80</v>
      </c>
      <c r="L80" s="6"/>
    </row>
    <row r="81" spans="1:12" ht="25.5" customHeight="1" thickBot="1">
      <c r="A81" s="16">
        <v>8</v>
      </c>
      <c r="B81" s="23" t="s">
        <v>57</v>
      </c>
      <c r="C81" s="29">
        <v>6</v>
      </c>
      <c r="D81" s="29">
        <v>6</v>
      </c>
      <c r="E81" s="29">
        <v>5</v>
      </c>
      <c r="F81" s="29">
        <v>6</v>
      </c>
      <c r="G81" s="29">
        <v>5</v>
      </c>
      <c r="H81" s="26">
        <f t="shared" si="9"/>
        <v>5</v>
      </c>
      <c r="I81" s="12">
        <f t="shared" si="10"/>
        <v>6</v>
      </c>
      <c r="J81" s="17">
        <v>4</v>
      </c>
      <c r="K81" s="12">
        <f t="shared" si="11"/>
        <v>68</v>
      </c>
      <c r="L81" s="6"/>
    </row>
    <row r="82" spans="1:12" ht="25.5" customHeight="1" thickBot="1">
      <c r="A82" s="16">
        <v>9</v>
      </c>
      <c r="B82" s="23" t="s">
        <v>58</v>
      </c>
      <c r="C82" s="29">
        <v>5</v>
      </c>
      <c r="D82" s="29">
        <v>6</v>
      </c>
      <c r="E82" s="29">
        <v>6</v>
      </c>
      <c r="F82" s="29">
        <v>7</v>
      </c>
      <c r="G82" s="29">
        <v>6</v>
      </c>
      <c r="H82" s="26">
        <f t="shared" si="9"/>
        <v>5</v>
      </c>
      <c r="I82" s="12">
        <f t="shared" si="10"/>
        <v>7</v>
      </c>
      <c r="J82" s="17">
        <v>4</v>
      </c>
      <c r="K82" s="12">
        <f t="shared" si="11"/>
        <v>72</v>
      </c>
      <c r="L82" s="6"/>
    </row>
    <row r="83" spans="1:12" ht="25.5" customHeight="1" thickBot="1">
      <c r="A83" s="16">
        <v>10</v>
      </c>
      <c r="B83" s="23" t="s">
        <v>59</v>
      </c>
      <c r="C83" s="29">
        <v>6</v>
      </c>
      <c r="D83" s="29">
        <v>6</v>
      </c>
      <c r="E83" s="29">
        <v>5</v>
      </c>
      <c r="F83" s="29">
        <v>6</v>
      </c>
      <c r="G83" s="29">
        <v>6</v>
      </c>
      <c r="H83" s="26">
        <f t="shared" si="9"/>
        <v>5</v>
      </c>
      <c r="I83" s="12">
        <f t="shared" si="10"/>
        <v>6</v>
      </c>
      <c r="J83" s="17">
        <v>3</v>
      </c>
      <c r="K83" s="12">
        <f t="shared" si="11"/>
        <v>54</v>
      </c>
      <c r="L83" s="6"/>
    </row>
    <row r="84" spans="1:12" ht="25.5" customHeight="1" thickBot="1">
      <c r="A84" s="16">
        <v>11</v>
      </c>
      <c r="B84" s="23" t="s">
        <v>60</v>
      </c>
      <c r="C84" s="29">
        <v>6</v>
      </c>
      <c r="D84" s="29">
        <v>7</v>
      </c>
      <c r="E84" s="29">
        <v>7</v>
      </c>
      <c r="F84" s="29">
        <v>7</v>
      </c>
      <c r="G84" s="29">
        <v>6</v>
      </c>
      <c r="H84" s="26">
        <f t="shared" si="9"/>
        <v>6</v>
      </c>
      <c r="I84" s="12">
        <f t="shared" si="10"/>
        <v>7</v>
      </c>
      <c r="J84" s="17">
        <v>5</v>
      </c>
      <c r="K84" s="12">
        <f t="shared" si="11"/>
        <v>100</v>
      </c>
      <c r="L84" s="6"/>
    </row>
    <row r="85" spans="1:12" ht="25.5" customHeight="1" thickBot="1">
      <c r="A85" s="16">
        <v>12</v>
      </c>
      <c r="B85" s="23" t="s">
        <v>15</v>
      </c>
      <c r="C85" s="29">
        <v>6</v>
      </c>
      <c r="D85" s="29">
        <v>8</v>
      </c>
      <c r="E85" s="29">
        <v>7</v>
      </c>
      <c r="F85" s="29">
        <v>8</v>
      </c>
      <c r="G85" s="29">
        <v>7</v>
      </c>
      <c r="H85" s="26">
        <f t="shared" si="9"/>
        <v>6</v>
      </c>
      <c r="I85" s="12">
        <f t="shared" si="10"/>
        <v>8</v>
      </c>
      <c r="J85" s="17">
        <v>1</v>
      </c>
      <c r="K85" s="12">
        <f t="shared" si="11"/>
        <v>22</v>
      </c>
      <c r="L85" s="6"/>
    </row>
    <row r="86" spans="1:12" ht="25.5" customHeight="1" thickBot="1">
      <c r="A86" s="16">
        <v>13</v>
      </c>
      <c r="B86" s="23" t="s">
        <v>61</v>
      </c>
      <c r="C86" s="29">
        <v>7</v>
      </c>
      <c r="D86" s="29">
        <v>7</v>
      </c>
      <c r="E86" s="29">
        <v>7</v>
      </c>
      <c r="F86" s="29">
        <v>7</v>
      </c>
      <c r="G86" s="29">
        <v>6</v>
      </c>
      <c r="H86" s="26">
        <f t="shared" si="9"/>
        <v>6</v>
      </c>
      <c r="I86" s="12">
        <f t="shared" si="10"/>
        <v>7</v>
      </c>
      <c r="J86" s="17">
        <v>5</v>
      </c>
      <c r="K86" s="12">
        <f t="shared" si="11"/>
        <v>105</v>
      </c>
      <c r="L86" s="6"/>
    </row>
    <row r="87" spans="1:12" ht="25.5" customHeight="1" thickBot="1">
      <c r="A87" s="16">
        <v>14</v>
      </c>
      <c r="B87" s="23" t="s">
        <v>62</v>
      </c>
      <c r="C87" s="29">
        <v>6</v>
      </c>
      <c r="D87" s="29">
        <v>7</v>
      </c>
      <c r="E87" s="29">
        <v>7</v>
      </c>
      <c r="F87" s="29">
        <v>7</v>
      </c>
      <c r="G87" s="29">
        <v>6</v>
      </c>
      <c r="H87" s="26">
        <f t="shared" si="9"/>
        <v>6</v>
      </c>
      <c r="I87" s="12">
        <f t="shared" si="10"/>
        <v>7</v>
      </c>
      <c r="J87" s="17">
        <v>3</v>
      </c>
      <c r="K87" s="12">
        <f t="shared" si="11"/>
        <v>60</v>
      </c>
      <c r="L87" s="6"/>
    </row>
    <row r="88" spans="1:12" ht="25.5" customHeight="1" thickBot="1">
      <c r="A88" s="16">
        <v>15</v>
      </c>
      <c r="B88" s="23" t="s">
        <v>63</v>
      </c>
      <c r="C88" s="29">
        <v>4</v>
      </c>
      <c r="D88" s="29">
        <v>6</v>
      </c>
      <c r="E88" s="29">
        <v>5</v>
      </c>
      <c r="F88" s="29">
        <v>6</v>
      </c>
      <c r="G88" s="29">
        <v>6</v>
      </c>
      <c r="H88" s="26">
        <f t="shared" si="9"/>
        <v>4</v>
      </c>
      <c r="I88" s="12">
        <f t="shared" si="10"/>
        <v>6</v>
      </c>
      <c r="J88" s="17">
        <v>4</v>
      </c>
      <c r="K88" s="12">
        <f t="shared" si="11"/>
        <v>68</v>
      </c>
      <c r="L88" s="6"/>
    </row>
    <row r="89" spans="1:12" ht="25.5" customHeight="1" thickBot="1">
      <c r="A89" s="16">
        <v>16</v>
      </c>
      <c r="B89" s="23" t="s">
        <v>64</v>
      </c>
      <c r="C89" s="29">
        <v>5</v>
      </c>
      <c r="D89" s="29">
        <v>6</v>
      </c>
      <c r="E89" s="29">
        <v>6</v>
      </c>
      <c r="F89" s="29">
        <v>7</v>
      </c>
      <c r="G89" s="29">
        <v>6</v>
      </c>
      <c r="H89" s="26">
        <f t="shared" si="9"/>
        <v>5</v>
      </c>
      <c r="I89" s="12">
        <f t="shared" si="10"/>
        <v>7</v>
      </c>
      <c r="J89" s="17">
        <v>3</v>
      </c>
      <c r="K89" s="12">
        <f t="shared" si="11"/>
        <v>54</v>
      </c>
      <c r="L89" s="6"/>
    </row>
    <row r="90" spans="1:12" ht="25.5" customHeight="1" thickBot="1">
      <c r="A90" s="16">
        <v>17</v>
      </c>
      <c r="B90" s="24" t="s">
        <v>65</v>
      </c>
      <c r="C90" s="29">
        <v>6</v>
      </c>
      <c r="D90" s="29">
        <v>6</v>
      </c>
      <c r="E90" s="29">
        <v>6</v>
      </c>
      <c r="F90" s="29">
        <v>7</v>
      </c>
      <c r="G90" s="29">
        <v>6</v>
      </c>
      <c r="H90" s="26">
        <f t="shared" si="9"/>
        <v>6</v>
      </c>
      <c r="I90" s="12">
        <f t="shared" si="10"/>
        <v>7</v>
      </c>
      <c r="J90" s="17">
        <v>4</v>
      </c>
      <c r="K90" s="12">
        <f t="shared" si="11"/>
        <v>72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1129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47:L47"/>
    <mergeCell ref="H68:J68"/>
    <mergeCell ref="A1:L1"/>
    <mergeCell ref="H22:J22"/>
    <mergeCell ref="A24:L24"/>
    <mergeCell ref="H45:J45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3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7" t="str">
        <f>'Итоговая таблица'!A1</f>
        <v>Кубок Одессы 2012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49</v>
      </c>
      <c r="L2" s="6"/>
    </row>
    <row r="3" spans="1:12" ht="26.25" thickBot="1">
      <c r="A3" s="7">
        <f>'Итоговая таблица'!A6</f>
        <v>2</v>
      </c>
      <c r="B3" s="31" t="str">
        <f>'Итоговая таблица'!B6</f>
        <v>Сарафанов Борис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таблица'!$C$22</f>
        <v>№1</v>
      </c>
      <c r="D4" s="28" t="str">
        <f>'Итоговая таблица'!$C$23</f>
        <v>№2</v>
      </c>
      <c r="E4" s="28" t="str">
        <f>'Итоговая таблица'!$C$24</f>
        <v>№3</v>
      </c>
      <c r="F4" s="28" t="str">
        <f>'Итоговая таблица'!$C$25</f>
        <v>№4</v>
      </c>
      <c r="G4" s="28" t="str">
        <f>'Итоговая таблица'!$C$26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50</v>
      </c>
      <c r="C5" s="29">
        <v>6</v>
      </c>
      <c r="D5" s="29">
        <v>6</v>
      </c>
      <c r="E5" s="29">
        <v>6</v>
      </c>
      <c r="F5" s="29">
        <v>6</v>
      </c>
      <c r="G5" s="29">
        <v>6</v>
      </c>
      <c r="H5" s="26">
        <f>MIN(C5:G5)</f>
        <v>6</v>
      </c>
      <c r="I5" s="12">
        <f>MAX(C5:G5)</f>
        <v>6</v>
      </c>
      <c r="J5" s="17">
        <v>3</v>
      </c>
      <c r="K5" s="12">
        <f>(C5+D5+E5+F5+G5-H5-I5)*J5</f>
        <v>54</v>
      </c>
      <c r="L5" s="6"/>
    </row>
    <row r="6" spans="1:12" ht="25.5" customHeight="1" thickBot="1">
      <c r="A6" s="16">
        <v>2</v>
      </c>
      <c r="B6" s="23" t="s">
        <v>51</v>
      </c>
      <c r="C6" s="29">
        <v>2</v>
      </c>
      <c r="D6" s="29">
        <v>3</v>
      </c>
      <c r="E6" s="29">
        <v>6</v>
      </c>
      <c r="F6" s="29">
        <v>6</v>
      </c>
      <c r="G6" s="29">
        <v>2</v>
      </c>
      <c r="H6" s="26">
        <f aca="true" t="shared" si="0" ref="H6:H21">MIN(C6:G6)</f>
        <v>2</v>
      </c>
      <c r="I6" s="12">
        <f aca="true" t="shared" si="1" ref="I6:I21">MAX(C6:G6)</f>
        <v>6</v>
      </c>
      <c r="J6" s="17">
        <v>3</v>
      </c>
      <c r="K6" s="12">
        <f aca="true" t="shared" si="2" ref="K6:K21">(C6+D6+E6+F6+G6-H6-I6)*J6</f>
        <v>33</v>
      </c>
      <c r="L6" s="6"/>
    </row>
    <row r="7" spans="1:12" ht="25.5" customHeight="1" thickBot="1">
      <c r="A7" s="16">
        <v>3</v>
      </c>
      <c r="B7" s="23" t="s">
        <v>52</v>
      </c>
      <c r="C7" s="29">
        <v>3</v>
      </c>
      <c r="D7" s="29">
        <v>3</v>
      </c>
      <c r="E7" s="29">
        <v>4</v>
      </c>
      <c r="F7" s="29">
        <v>4</v>
      </c>
      <c r="G7" s="29">
        <v>4</v>
      </c>
      <c r="H7" s="26">
        <f t="shared" si="0"/>
        <v>3</v>
      </c>
      <c r="I7" s="12">
        <f t="shared" si="1"/>
        <v>4</v>
      </c>
      <c r="J7" s="17">
        <v>4</v>
      </c>
      <c r="K7" s="12">
        <f t="shared" si="2"/>
        <v>44</v>
      </c>
      <c r="L7" s="6"/>
    </row>
    <row r="8" spans="1:12" ht="25.5" customHeight="1" thickBot="1">
      <c r="A8" s="16">
        <v>4</v>
      </c>
      <c r="B8" s="23" t="s">
        <v>53</v>
      </c>
      <c r="C8" s="29">
        <v>4</v>
      </c>
      <c r="D8" s="29">
        <v>5</v>
      </c>
      <c r="E8" s="29">
        <v>6</v>
      </c>
      <c r="F8" s="29">
        <v>6</v>
      </c>
      <c r="G8" s="29">
        <v>5</v>
      </c>
      <c r="H8" s="26">
        <f t="shared" si="0"/>
        <v>4</v>
      </c>
      <c r="I8" s="12">
        <f t="shared" si="1"/>
        <v>6</v>
      </c>
      <c r="J8" s="17">
        <v>3</v>
      </c>
      <c r="K8" s="12">
        <f t="shared" si="2"/>
        <v>48</v>
      </c>
      <c r="L8" s="6"/>
    </row>
    <row r="9" spans="1:12" ht="25.5" customHeight="1" thickBot="1">
      <c r="A9" s="16">
        <v>5</v>
      </c>
      <c r="B9" s="23" t="s">
        <v>54</v>
      </c>
      <c r="C9" s="29">
        <v>5</v>
      </c>
      <c r="D9" s="29">
        <v>6</v>
      </c>
      <c r="E9" s="29">
        <v>7</v>
      </c>
      <c r="F9" s="29">
        <v>6</v>
      </c>
      <c r="G9" s="29">
        <v>7</v>
      </c>
      <c r="H9" s="26">
        <f t="shared" si="0"/>
        <v>5</v>
      </c>
      <c r="I9" s="12">
        <f t="shared" si="1"/>
        <v>7</v>
      </c>
      <c r="J9" s="17">
        <v>4</v>
      </c>
      <c r="K9" s="12">
        <f t="shared" si="2"/>
        <v>76</v>
      </c>
      <c r="L9" s="6"/>
    </row>
    <row r="10" spans="1:12" ht="25.5" customHeight="1" thickBot="1">
      <c r="A10" s="16">
        <v>6</v>
      </c>
      <c r="B10" s="23" t="s">
        <v>55</v>
      </c>
      <c r="C10" s="29">
        <v>5</v>
      </c>
      <c r="D10" s="29">
        <v>7</v>
      </c>
      <c r="E10" s="29">
        <v>7</v>
      </c>
      <c r="F10" s="29">
        <v>0</v>
      </c>
      <c r="G10" s="29">
        <v>7</v>
      </c>
      <c r="H10" s="26">
        <f t="shared" si="0"/>
        <v>0</v>
      </c>
      <c r="I10" s="12">
        <f t="shared" si="1"/>
        <v>7</v>
      </c>
      <c r="J10" s="17">
        <v>2</v>
      </c>
      <c r="K10" s="12">
        <f t="shared" si="2"/>
        <v>38</v>
      </c>
      <c r="L10" s="6"/>
    </row>
    <row r="11" spans="1:12" ht="25.5" customHeight="1" thickBot="1">
      <c r="A11" s="16">
        <v>7</v>
      </c>
      <c r="B11" s="23" t="s">
        <v>56</v>
      </c>
      <c r="C11" s="29">
        <v>5</v>
      </c>
      <c r="D11" s="29">
        <v>5</v>
      </c>
      <c r="E11" s="29">
        <v>5</v>
      </c>
      <c r="F11" s="29">
        <v>5</v>
      </c>
      <c r="G11" s="29">
        <v>5</v>
      </c>
      <c r="H11" s="26">
        <f t="shared" si="0"/>
        <v>5</v>
      </c>
      <c r="I11" s="12">
        <f t="shared" si="1"/>
        <v>5</v>
      </c>
      <c r="J11" s="17">
        <v>5</v>
      </c>
      <c r="K11" s="12">
        <f t="shared" si="2"/>
        <v>75</v>
      </c>
      <c r="L11" s="6"/>
    </row>
    <row r="12" spans="1:12" ht="25.5" customHeight="1" thickBot="1">
      <c r="A12" s="16">
        <v>8</v>
      </c>
      <c r="B12" s="23" t="s">
        <v>57</v>
      </c>
      <c r="C12" s="29">
        <v>4</v>
      </c>
      <c r="D12" s="29">
        <v>5</v>
      </c>
      <c r="E12" s="29">
        <v>5</v>
      </c>
      <c r="F12" s="29">
        <v>5</v>
      </c>
      <c r="G12" s="29">
        <v>5</v>
      </c>
      <c r="H12" s="26">
        <f t="shared" si="0"/>
        <v>4</v>
      </c>
      <c r="I12" s="12">
        <f t="shared" si="1"/>
        <v>5</v>
      </c>
      <c r="J12" s="17">
        <v>4</v>
      </c>
      <c r="K12" s="12">
        <f t="shared" si="2"/>
        <v>60</v>
      </c>
      <c r="L12" s="6"/>
    </row>
    <row r="13" spans="1:12" ht="25.5" customHeight="1" thickBot="1">
      <c r="A13" s="16">
        <v>9</v>
      </c>
      <c r="B13" s="23" t="s">
        <v>58</v>
      </c>
      <c r="C13" s="29">
        <v>5</v>
      </c>
      <c r="D13" s="29">
        <v>4</v>
      </c>
      <c r="E13" s="29">
        <v>5</v>
      </c>
      <c r="F13" s="29">
        <v>5</v>
      </c>
      <c r="G13" s="29">
        <v>5</v>
      </c>
      <c r="H13" s="26">
        <f t="shared" si="0"/>
        <v>4</v>
      </c>
      <c r="I13" s="12">
        <f t="shared" si="1"/>
        <v>5</v>
      </c>
      <c r="J13" s="17">
        <v>4</v>
      </c>
      <c r="K13" s="12">
        <f t="shared" si="2"/>
        <v>60</v>
      </c>
      <c r="L13" s="6"/>
    </row>
    <row r="14" spans="1:12" ht="25.5" customHeight="1" thickBot="1">
      <c r="A14" s="16">
        <v>10</v>
      </c>
      <c r="B14" s="23" t="s">
        <v>59</v>
      </c>
      <c r="C14" s="29">
        <v>5</v>
      </c>
      <c r="D14" s="29">
        <v>4</v>
      </c>
      <c r="E14" s="29">
        <v>5</v>
      </c>
      <c r="F14" s="29">
        <v>5</v>
      </c>
      <c r="G14" s="29">
        <v>5</v>
      </c>
      <c r="H14" s="26">
        <f t="shared" si="0"/>
        <v>4</v>
      </c>
      <c r="I14" s="12">
        <f t="shared" si="1"/>
        <v>5</v>
      </c>
      <c r="J14" s="17">
        <v>3</v>
      </c>
      <c r="K14" s="12">
        <f t="shared" si="2"/>
        <v>45</v>
      </c>
      <c r="L14" s="6"/>
    </row>
    <row r="15" spans="1:12" ht="25.5" customHeight="1" thickBot="1">
      <c r="A15" s="16">
        <v>11</v>
      </c>
      <c r="B15" s="23" t="s">
        <v>60</v>
      </c>
      <c r="C15" s="29">
        <v>5</v>
      </c>
      <c r="D15" s="29">
        <v>6</v>
      </c>
      <c r="E15" s="29">
        <v>6</v>
      </c>
      <c r="F15" s="29">
        <v>6</v>
      </c>
      <c r="G15" s="29">
        <v>6</v>
      </c>
      <c r="H15" s="26">
        <f t="shared" si="0"/>
        <v>5</v>
      </c>
      <c r="I15" s="12">
        <f t="shared" si="1"/>
        <v>6</v>
      </c>
      <c r="J15" s="17">
        <v>5</v>
      </c>
      <c r="K15" s="12">
        <f t="shared" si="2"/>
        <v>90</v>
      </c>
      <c r="L15" s="6"/>
    </row>
    <row r="16" spans="1:12" ht="25.5" customHeight="1" thickBot="1">
      <c r="A16" s="16">
        <v>12</v>
      </c>
      <c r="B16" s="23" t="s">
        <v>15</v>
      </c>
      <c r="C16" s="29">
        <v>4</v>
      </c>
      <c r="D16" s="29">
        <v>0</v>
      </c>
      <c r="E16" s="29">
        <v>0</v>
      </c>
      <c r="F16" s="29">
        <v>7</v>
      </c>
      <c r="G16" s="29">
        <v>0</v>
      </c>
      <c r="H16" s="26">
        <f t="shared" si="0"/>
        <v>0</v>
      </c>
      <c r="I16" s="12">
        <f t="shared" si="1"/>
        <v>7</v>
      </c>
      <c r="J16" s="17">
        <v>1</v>
      </c>
      <c r="K16" s="12">
        <f t="shared" si="2"/>
        <v>4</v>
      </c>
      <c r="L16" s="6"/>
    </row>
    <row r="17" spans="1:12" ht="25.5" customHeight="1" thickBot="1">
      <c r="A17" s="16">
        <v>13</v>
      </c>
      <c r="B17" s="23" t="s">
        <v>61</v>
      </c>
      <c r="C17" s="29">
        <v>5</v>
      </c>
      <c r="D17" s="29">
        <v>5</v>
      </c>
      <c r="E17" s="29">
        <v>6</v>
      </c>
      <c r="F17" s="29">
        <v>6</v>
      </c>
      <c r="G17" s="29">
        <v>6</v>
      </c>
      <c r="H17" s="26">
        <f t="shared" si="0"/>
        <v>5</v>
      </c>
      <c r="I17" s="12">
        <f t="shared" si="1"/>
        <v>6</v>
      </c>
      <c r="J17" s="17">
        <v>5</v>
      </c>
      <c r="K17" s="12">
        <f t="shared" si="2"/>
        <v>85</v>
      </c>
      <c r="L17" s="6"/>
    </row>
    <row r="18" spans="1:12" ht="25.5" customHeight="1" thickBot="1">
      <c r="A18" s="16">
        <v>14</v>
      </c>
      <c r="B18" s="23" t="s">
        <v>62</v>
      </c>
      <c r="C18" s="29">
        <v>6</v>
      </c>
      <c r="D18" s="29">
        <v>7</v>
      </c>
      <c r="E18" s="29">
        <v>7</v>
      </c>
      <c r="F18" s="29">
        <v>7</v>
      </c>
      <c r="G18" s="29">
        <v>7</v>
      </c>
      <c r="H18" s="26">
        <f t="shared" si="0"/>
        <v>6</v>
      </c>
      <c r="I18" s="12">
        <f t="shared" si="1"/>
        <v>7</v>
      </c>
      <c r="J18" s="17">
        <v>3</v>
      </c>
      <c r="K18" s="12">
        <f t="shared" si="2"/>
        <v>63</v>
      </c>
      <c r="L18" s="6"/>
    </row>
    <row r="19" spans="1:12" ht="25.5" customHeight="1" thickBot="1">
      <c r="A19" s="16">
        <v>15</v>
      </c>
      <c r="B19" s="23" t="s">
        <v>63</v>
      </c>
      <c r="C19" s="29">
        <v>5</v>
      </c>
      <c r="D19" s="29">
        <v>7</v>
      </c>
      <c r="E19" s="29">
        <v>6</v>
      </c>
      <c r="F19" s="29">
        <v>6</v>
      </c>
      <c r="G19" s="29">
        <v>6</v>
      </c>
      <c r="H19" s="26">
        <f t="shared" si="0"/>
        <v>5</v>
      </c>
      <c r="I19" s="12">
        <f t="shared" si="1"/>
        <v>7</v>
      </c>
      <c r="J19" s="17">
        <v>4</v>
      </c>
      <c r="K19" s="12">
        <f t="shared" si="2"/>
        <v>72</v>
      </c>
      <c r="L19" s="6"/>
    </row>
    <row r="20" spans="1:12" ht="25.5" customHeight="1" thickBot="1">
      <c r="A20" s="16">
        <v>16</v>
      </c>
      <c r="B20" s="23" t="s">
        <v>64</v>
      </c>
      <c r="C20" s="29">
        <v>4</v>
      </c>
      <c r="D20" s="29">
        <v>3</v>
      </c>
      <c r="E20" s="29">
        <v>5</v>
      </c>
      <c r="F20" s="29">
        <v>5</v>
      </c>
      <c r="G20" s="29">
        <v>4</v>
      </c>
      <c r="H20" s="26">
        <f t="shared" si="0"/>
        <v>3</v>
      </c>
      <c r="I20" s="12">
        <f t="shared" si="1"/>
        <v>5</v>
      </c>
      <c r="J20" s="17">
        <v>3</v>
      </c>
      <c r="K20" s="12">
        <f t="shared" si="2"/>
        <v>39</v>
      </c>
      <c r="L20" s="6"/>
    </row>
    <row r="21" spans="1:12" ht="25.5" customHeight="1" thickBot="1">
      <c r="A21" s="16">
        <v>17</v>
      </c>
      <c r="B21" s="24" t="s">
        <v>65</v>
      </c>
      <c r="C21" s="29">
        <v>6</v>
      </c>
      <c r="D21" s="29">
        <v>6</v>
      </c>
      <c r="E21" s="29">
        <v>6</v>
      </c>
      <c r="F21" s="29">
        <v>7</v>
      </c>
      <c r="G21" s="29">
        <v>7</v>
      </c>
      <c r="H21" s="26">
        <f t="shared" si="0"/>
        <v>6</v>
      </c>
      <c r="I21" s="12">
        <f t="shared" si="1"/>
        <v>7</v>
      </c>
      <c r="J21" s="17">
        <v>4</v>
      </c>
      <c r="K21" s="27">
        <f t="shared" si="2"/>
        <v>76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962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7" t="str">
        <f>A1</f>
        <v>Кубок Одессы 2012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49</v>
      </c>
      <c r="L25" s="6"/>
    </row>
    <row r="26" spans="1:12" ht="26.25" thickBot="1">
      <c r="A26" s="7">
        <f>A3</f>
        <v>2</v>
      </c>
      <c r="B26" s="31" t="str">
        <f>B3</f>
        <v>Сарафанов Борис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таблица'!$C$22</f>
        <v>№1</v>
      </c>
      <c r="D27" s="28" t="str">
        <f>'Итоговая таблица'!$C$23</f>
        <v>№2</v>
      </c>
      <c r="E27" s="28" t="str">
        <f>'Итоговая таблица'!$C$24</f>
        <v>№3</v>
      </c>
      <c r="F27" s="28" t="str">
        <f>'Итоговая таблица'!$C$25</f>
        <v>№4</v>
      </c>
      <c r="G27" s="28" t="str">
        <f>'Итоговая таблица'!$C$26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50</v>
      </c>
      <c r="C28" s="29">
        <v>6</v>
      </c>
      <c r="D28" s="29">
        <v>7</v>
      </c>
      <c r="E28" s="29">
        <v>7</v>
      </c>
      <c r="F28" s="29">
        <v>6</v>
      </c>
      <c r="G28" s="29">
        <v>6</v>
      </c>
      <c r="H28" s="26">
        <f>MIN(C28:G28)</f>
        <v>6</v>
      </c>
      <c r="I28" s="12">
        <f>MAX(C28:G28)</f>
        <v>7</v>
      </c>
      <c r="J28" s="17">
        <v>3</v>
      </c>
      <c r="K28" s="12">
        <f>(C28+D28+E28+F28+G28-H28-I28)*J28</f>
        <v>57</v>
      </c>
      <c r="L28" s="6"/>
    </row>
    <row r="29" spans="1:12" ht="25.5" customHeight="1" thickBot="1">
      <c r="A29" s="16">
        <v>2</v>
      </c>
      <c r="B29" s="23" t="s">
        <v>51</v>
      </c>
      <c r="C29" s="29">
        <v>6</v>
      </c>
      <c r="D29" s="29">
        <v>6</v>
      </c>
      <c r="E29" s="29">
        <v>4</v>
      </c>
      <c r="F29" s="29">
        <v>6</v>
      </c>
      <c r="G29" s="29">
        <v>6</v>
      </c>
      <c r="H29" s="26">
        <f aca="true" t="shared" si="3" ref="H29:H44">MIN(C29:G29)</f>
        <v>4</v>
      </c>
      <c r="I29" s="12">
        <f aca="true" t="shared" si="4" ref="I29:I44">MAX(C29:G29)</f>
        <v>6</v>
      </c>
      <c r="J29" s="17">
        <v>3</v>
      </c>
      <c r="K29" s="12">
        <f aca="true" t="shared" si="5" ref="K29:K44">(C29+D29+E29+F29+G29-H29-I29)*J29</f>
        <v>54</v>
      </c>
      <c r="L29" s="6"/>
    </row>
    <row r="30" spans="1:12" ht="25.5" customHeight="1" thickBot="1">
      <c r="A30" s="16">
        <v>3</v>
      </c>
      <c r="B30" s="23" t="s">
        <v>52</v>
      </c>
      <c r="C30" s="29">
        <v>5</v>
      </c>
      <c r="D30" s="29">
        <v>6</v>
      </c>
      <c r="E30" s="29">
        <v>6</v>
      </c>
      <c r="F30" s="29">
        <v>6</v>
      </c>
      <c r="G30" s="29">
        <v>6</v>
      </c>
      <c r="H30" s="26">
        <f t="shared" si="3"/>
        <v>5</v>
      </c>
      <c r="I30" s="12">
        <f t="shared" si="4"/>
        <v>6</v>
      </c>
      <c r="J30" s="17">
        <v>4</v>
      </c>
      <c r="K30" s="12">
        <f t="shared" si="5"/>
        <v>72</v>
      </c>
      <c r="L30" s="6"/>
    </row>
    <row r="31" spans="1:12" ht="25.5" customHeight="1" thickBot="1">
      <c r="A31" s="16">
        <v>4</v>
      </c>
      <c r="B31" s="23" t="s">
        <v>53</v>
      </c>
      <c r="C31" s="29">
        <v>5</v>
      </c>
      <c r="D31" s="29">
        <v>6</v>
      </c>
      <c r="E31" s="29">
        <v>6</v>
      </c>
      <c r="F31" s="29">
        <v>6</v>
      </c>
      <c r="G31" s="29">
        <v>6</v>
      </c>
      <c r="H31" s="26">
        <f t="shared" si="3"/>
        <v>5</v>
      </c>
      <c r="I31" s="12">
        <f t="shared" si="4"/>
        <v>6</v>
      </c>
      <c r="J31" s="17">
        <v>3</v>
      </c>
      <c r="K31" s="12">
        <f t="shared" si="5"/>
        <v>54</v>
      </c>
      <c r="L31" s="6"/>
    </row>
    <row r="32" spans="1:12" ht="25.5" customHeight="1" thickBot="1">
      <c r="A32" s="16">
        <v>5</v>
      </c>
      <c r="B32" s="23" t="s">
        <v>54</v>
      </c>
      <c r="C32" s="29">
        <v>6</v>
      </c>
      <c r="D32" s="29">
        <v>5</v>
      </c>
      <c r="E32" s="29">
        <v>7</v>
      </c>
      <c r="F32" s="29">
        <v>6</v>
      </c>
      <c r="G32" s="29">
        <v>6</v>
      </c>
      <c r="H32" s="26">
        <f t="shared" si="3"/>
        <v>5</v>
      </c>
      <c r="I32" s="12">
        <f t="shared" si="4"/>
        <v>7</v>
      </c>
      <c r="J32" s="17">
        <v>4</v>
      </c>
      <c r="K32" s="12">
        <f t="shared" si="5"/>
        <v>72</v>
      </c>
      <c r="L32" s="6"/>
    </row>
    <row r="33" spans="1:12" ht="25.5" customHeight="1" thickBot="1">
      <c r="A33" s="16">
        <v>6</v>
      </c>
      <c r="B33" s="23" t="s">
        <v>55</v>
      </c>
      <c r="C33" s="29">
        <v>5</v>
      </c>
      <c r="D33" s="29">
        <v>6</v>
      </c>
      <c r="E33" s="29">
        <v>6</v>
      </c>
      <c r="F33" s="29">
        <v>6</v>
      </c>
      <c r="G33" s="29">
        <v>7</v>
      </c>
      <c r="H33" s="26">
        <f t="shared" si="3"/>
        <v>5</v>
      </c>
      <c r="I33" s="12">
        <f t="shared" si="4"/>
        <v>7</v>
      </c>
      <c r="J33" s="17">
        <v>2</v>
      </c>
      <c r="K33" s="12">
        <f t="shared" si="5"/>
        <v>36</v>
      </c>
      <c r="L33" s="6"/>
    </row>
    <row r="34" spans="1:12" ht="25.5" customHeight="1" thickBot="1">
      <c r="A34" s="16">
        <v>7</v>
      </c>
      <c r="B34" s="23" t="s">
        <v>56</v>
      </c>
      <c r="C34" s="29">
        <v>5</v>
      </c>
      <c r="D34" s="29">
        <v>4</v>
      </c>
      <c r="E34" s="29">
        <v>5</v>
      </c>
      <c r="F34" s="29">
        <v>6</v>
      </c>
      <c r="G34" s="29">
        <v>5</v>
      </c>
      <c r="H34" s="26">
        <f t="shared" si="3"/>
        <v>4</v>
      </c>
      <c r="I34" s="12">
        <f t="shared" si="4"/>
        <v>6</v>
      </c>
      <c r="J34" s="17">
        <v>5</v>
      </c>
      <c r="K34" s="12">
        <f t="shared" si="5"/>
        <v>75</v>
      </c>
      <c r="L34" s="6"/>
    </row>
    <row r="35" spans="1:12" ht="25.5" customHeight="1" thickBot="1">
      <c r="A35" s="16">
        <v>8</v>
      </c>
      <c r="B35" s="23" t="s">
        <v>57</v>
      </c>
      <c r="C35" s="29">
        <v>6</v>
      </c>
      <c r="D35" s="29">
        <v>5</v>
      </c>
      <c r="E35" s="29">
        <v>6</v>
      </c>
      <c r="F35" s="29">
        <v>6</v>
      </c>
      <c r="G35" s="29">
        <v>6</v>
      </c>
      <c r="H35" s="26">
        <f t="shared" si="3"/>
        <v>5</v>
      </c>
      <c r="I35" s="12">
        <f t="shared" si="4"/>
        <v>6</v>
      </c>
      <c r="J35" s="17">
        <v>4</v>
      </c>
      <c r="K35" s="12">
        <f t="shared" si="5"/>
        <v>72</v>
      </c>
      <c r="L35" s="6"/>
    </row>
    <row r="36" spans="1:12" ht="25.5" customHeight="1" thickBot="1">
      <c r="A36" s="16">
        <v>9</v>
      </c>
      <c r="B36" s="23" t="s">
        <v>58</v>
      </c>
      <c r="C36" s="29">
        <v>6</v>
      </c>
      <c r="D36" s="29">
        <v>3</v>
      </c>
      <c r="E36" s="29">
        <v>4</v>
      </c>
      <c r="F36" s="29">
        <v>6</v>
      </c>
      <c r="G36" s="29">
        <v>5</v>
      </c>
      <c r="H36" s="26">
        <f t="shared" si="3"/>
        <v>3</v>
      </c>
      <c r="I36" s="12">
        <f t="shared" si="4"/>
        <v>6</v>
      </c>
      <c r="J36" s="17">
        <v>4</v>
      </c>
      <c r="K36" s="12">
        <f t="shared" si="5"/>
        <v>60</v>
      </c>
      <c r="L36" s="6"/>
    </row>
    <row r="37" spans="1:12" ht="25.5" customHeight="1" thickBot="1">
      <c r="A37" s="16">
        <v>10</v>
      </c>
      <c r="B37" s="23" t="s">
        <v>59</v>
      </c>
      <c r="C37" s="29">
        <v>6</v>
      </c>
      <c r="D37" s="29">
        <v>5</v>
      </c>
      <c r="E37" s="29">
        <v>6</v>
      </c>
      <c r="F37" s="29">
        <v>6</v>
      </c>
      <c r="G37" s="29">
        <v>6</v>
      </c>
      <c r="H37" s="26">
        <f t="shared" si="3"/>
        <v>5</v>
      </c>
      <c r="I37" s="12">
        <f t="shared" si="4"/>
        <v>6</v>
      </c>
      <c r="J37" s="17">
        <v>3</v>
      </c>
      <c r="K37" s="12">
        <f t="shared" si="5"/>
        <v>54</v>
      </c>
      <c r="L37" s="6"/>
    </row>
    <row r="38" spans="1:12" ht="25.5" customHeight="1" thickBot="1">
      <c r="A38" s="16">
        <v>11</v>
      </c>
      <c r="B38" s="23" t="s">
        <v>60</v>
      </c>
      <c r="C38" s="29">
        <v>7</v>
      </c>
      <c r="D38" s="29">
        <v>6</v>
      </c>
      <c r="E38" s="29">
        <v>6</v>
      </c>
      <c r="F38" s="29">
        <v>6</v>
      </c>
      <c r="G38" s="29">
        <v>6</v>
      </c>
      <c r="H38" s="26">
        <f t="shared" si="3"/>
        <v>6</v>
      </c>
      <c r="I38" s="12">
        <f t="shared" si="4"/>
        <v>7</v>
      </c>
      <c r="J38" s="17">
        <v>5</v>
      </c>
      <c r="K38" s="12">
        <f t="shared" si="5"/>
        <v>90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8</v>
      </c>
      <c r="E39" s="29">
        <v>7</v>
      </c>
      <c r="F39" s="29">
        <v>6</v>
      </c>
      <c r="G39" s="29">
        <v>7</v>
      </c>
      <c r="H39" s="26">
        <f t="shared" si="3"/>
        <v>6</v>
      </c>
      <c r="I39" s="12">
        <f t="shared" si="4"/>
        <v>8</v>
      </c>
      <c r="J39" s="17">
        <v>1</v>
      </c>
      <c r="K39" s="12">
        <f t="shared" si="5"/>
        <v>21</v>
      </c>
      <c r="L39" s="6"/>
    </row>
    <row r="40" spans="1:12" ht="25.5" customHeight="1" thickBot="1">
      <c r="A40" s="16">
        <v>13</v>
      </c>
      <c r="B40" s="23" t="s">
        <v>61</v>
      </c>
      <c r="C40" s="29">
        <v>7</v>
      </c>
      <c r="D40" s="29">
        <v>6</v>
      </c>
      <c r="E40" s="29">
        <v>7</v>
      </c>
      <c r="F40" s="29">
        <v>7</v>
      </c>
      <c r="G40" s="29">
        <v>6</v>
      </c>
      <c r="H40" s="26">
        <f t="shared" si="3"/>
        <v>6</v>
      </c>
      <c r="I40" s="12">
        <f t="shared" si="4"/>
        <v>7</v>
      </c>
      <c r="J40" s="17">
        <v>5</v>
      </c>
      <c r="K40" s="12">
        <f t="shared" si="5"/>
        <v>100</v>
      </c>
      <c r="L40" s="6"/>
    </row>
    <row r="41" spans="1:12" ht="25.5" customHeight="1" thickBot="1">
      <c r="A41" s="16">
        <v>14</v>
      </c>
      <c r="B41" s="23" t="s">
        <v>62</v>
      </c>
      <c r="C41" s="29">
        <v>7</v>
      </c>
      <c r="D41" s="29">
        <v>7</v>
      </c>
      <c r="E41" s="29">
        <v>7</v>
      </c>
      <c r="F41" s="29">
        <v>7</v>
      </c>
      <c r="G41" s="29">
        <v>7</v>
      </c>
      <c r="H41" s="26">
        <f t="shared" si="3"/>
        <v>7</v>
      </c>
      <c r="I41" s="12">
        <f t="shared" si="4"/>
        <v>7</v>
      </c>
      <c r="J41" s="17">
        <v>3</v>
      </c>
      <c r="K41" s="12">
        <f t="shared" si="5"/>
        <v>63</v>
      </c>
      <c r="L41" s="6"/>
    </row>
    <row r="42" spans="1:12" ht="25.5" customHeight="1" thickBot="1">
      <c r="A42" s="16">
        <v>15</v>
      </c>
      <c r="B42" s="23" t="s">
        <v>63</v>
      </c>
      <c r="C42" s="29">
        <v>5</v>
      </c>
      <c r="D42" s="29">
        <v>6</v>
      </c>
      <c r="E42" s="29">
        <v>6</v>
      </c>
      <c r="F42" s="29">
        <v>6</v>
      </c>
      <c r="G42" s="29">
        <v>6</v>
      </c>
      <c r="H42" s="26">
        <f t="shared" si="3"/>
        <v>5</v>
      </c>
      <c r="I42" s="12">
        <f t="shared" si="4"/>
        <v>6</v>
      </c>
      <c r="J42" s="17">
        <v>4</v>
      </c>
      <c r="K42" s="12">
        <f t="shared" si="5"/>
        <v>72</v>
      </c>
      <c r="L42" s="6"/>
    </row>
    <row r="43" spans="1:12" ht="25.5" customHeight="1" thickBot="1">
      <c r="A43" s="16">
        <v>16</v>
      </c>
      <c r="B43" s="23" t="s">
        <v>64</v>
      </c>
      <c r="C43" s="29">
        <v>5</v>
      </c>
      <c r="D43" s="29">
        <v>7</v>
      </c>
      <c r="E43" s="29">
        <v>6</v>
      </c>
      <c r="F43" s="29">
        <v>6</v>
      </c>
      <c r="G43" s="29">
        <v>6</v>
      </c>
      <c r="H43" s="26">
        <f t="shared" si="3"/>
        <v>5</v>
      </c>
      <c r="I43" s="12">
        <f t="shared" si="4"/>
        <v>7</v>
      </c>
      <c r="J43" s="17">
        <v>3</v>
      </c>
      <c r="K43" s="12">
        <f t="shared" si="5"/>
        <v>54</v>
      </c>
      <c r="L43" s="6"/>
    </row>
    <row r="44" spans="1:12" ht="25.5" customHeight="1" thickBot="1">
      <c r="A44" s="16">
        <v>17</v>
      </c>
      <c r="B44" s="24" t="s">
        <v>65</v>
      </c>
      <c r="C44" s="29">
        <v>6</v>
      </c>
      <c r="D44" s="29">
        <v>6</v>
      </c>
      <c r="E44" s="29">
        <v>7</v>
      </c>
      <c r="F44" s="29">
        <v>6</v>
      </c>
      <c r="G44" s="29">
        <v>6</v>
      </c>
      <c r="H44" s="26">
        <f t="shared" si="3"/>
        <v>6</v>
      </c>
      <c r="I44" s="12">
        <f t="shared" si="4"/>
        <v>7</v>
      </c>
      <c r="J44" s="17">
        <v>4</v>
      </c>
      <c r="K44" s="12">
        <f t="shared" si="5"/>
        <v>72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1078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7" t="str">
        <f>A1</f>
        <v>Кубок Одессы 2012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49</v>
      </c>
      <c r="L48" s="6"/>
    </row>
    <row r="49" spans="1:12" ht="26.25" thickBot="1">
      <c r="A49" s="7">
        <f>A3</f>
        <v>2</v>
      </c>
      <c r="B49" s="31" t="str">
        <f>B3</f>
        <v>Сарафанов Борис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таблица'!$C$22</f>
        <v>№1</v>
      </c>
      <c r="D50" s="28" t="str">
        <f>'Итоговая таблица'!$C$23</f>
        <v>№2</v>
      </c>
      <c r="E50" s="28" t="str">
        <f>'Итоговая таблица'!$C$24</f>
        <v>№3</v>
      </c>
      <c r="F50" s="28" t="str">
        <f>'Итоговая таблица'!$C$25</f>
        <v>№4</v>
      </c>
      <c r="G50" s="28" t="str">
        <f>'Итоговая таблица'!$C$26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50</v>
      </c>
      <c r="C51" s="29">
        <v>6</v>
      </c>
      <c r="D51" s="29">
        <v>5</v>
      </c>
      <c r="E51" s="29">
        <v>6</v>
      </c>
      <c r="F51" s="29">
        <v>6</v>
      </c>
      <c r="G51" s="29">
        <v>6</v>
      </c>
      <c r="H51" s="26">
        <f>MIN(C51:G51)</f>
        <v>5</v>
      </c>
      <c r="I51" s="12">
        <f>MAX(C51:G51)</f>
        <v>6</v>
      </c>
      <c r="J51" s="17">
        <v>3</v>
      </c>
      <c r="K51" s="12">
        <f>(C51+D51+E51+F51+G51-H51-I51)*J51</f>
        <v>54</v>
      </c>
      <c r="L51" s="6"/>
    </row>
    <row r="52" spans="1:12" ht="25.5" customHeight="1" thickBot="1">
      <c r="A52" s="16">
        <v>2</v>
      </c>
      <c r="B52" s="23" t="s">
        <v>51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52</v>
      </c>
      <c r="C53" s="29">
        <v>6</v>
      </c>
      <c r="D53" s="29">
        <v>5</v>
      </c>
      <c r="E53" s="29">
        <v>6</v>
      </c>
      <c r="F53" s="29">
        <v>6</v>
      </c>
      <c r="G53" s="29">
        <v>7</v>
      </c>
      <c r="H53" s="26">
        <f t="shared" si="6"/>
        <v>5</v>
      </c>
      <c r="I53" s="12">
        <f t="shared" si="7"/>
        <v>7</v>
      </c>
      <c r="J53" s="17">
        <v>4</v>
      </c>
      <c r="K53" s="12">
        <f t="shared" si="8"/>
        <v>72</v>
      </c>
      <c r="L53" s="6"/>
    </row>
    <row r="54" spans="1:12" ht="25.5" customHeight="1" thickBot="1">
      <c r="A54" s="16">
        <v>4</v>
      </c>
      <c r="B54" s="23" t="s">
        <v>53</v>
      </c>
      <c r="C54" s="29">
        <v>6</v>
      </c>
      <c r="D54" s="29">
        <v>6</v>
      </c>
      <c r="E54" s="29">
        <v>7</v>
      </c>
      <c r="F54" s="29">
        <v>7</v>
      </c>
      <c r="G54" s="29">
        <v>6</v>
      </c>
      <c r="H54" s="26">
        <f t="shared" si="6"/>
        <v>6</v>
      </c>
      <c r="I54" s="12">
        <f t="shared" si="7"/>
        <v>7</v>
      </c>
      <c r="J54" s="17">
        <v>3</v>
      </c>
      <c r="K54" s="12">
        <f t="shared" si="8"/>
        <v>57</v>
      </c>
      <c r="L54" s="6"/>
    </row>
    <row r="55" spans="1:12" ht="25.5" customHeight="1" thickBot="1">
      <c r="A55" s="16">
        <v>5</v>
      </c>
      <c r="B55" s="23" t="s">
        <v>54</v>
      </c>
      <c r="C55" s="29">
        <v>7</v>
      </c>
      <c r="D55" s="29">
        <v>6</v>
      </c>
      <c r="E55" s="29">
        <v>7</v>
      </c>
      <c r="F55" s="29">
        <v>7</v>
      </c>
      <c r="G55" s="29">
        <v>7</v>
      </c>
      <c r="H55" s="26">
        <f t="shared" si="6"/>
        <v>6</v>
      </c>
      <c r="I55" s="12">
        <f t="shared" si="7"/>
        <v>7</v>
      </c>
      <c r="J55" s="17">
        <v>4</v>
      </c>
      <c r="K55" s="12">
        <f t="shared" si="8"/>
        <v>84</v>
      </c>
      <c r="L55" s="6"/>
    </row>
    <row r="56" spans="1:12" ht="25.5" customHeight="1" thickBot="1">
      <c r="A56" s="16">
        <v>6</v>
      </c>
      <c r="B56" s="23" t="s">
        <v>55</v>
      </c>
      <c r="C56" s="29">
        <v>6</v>
      </c>
      <c r="D56" s="29">
        <v>7</v>
      </c>
      <c r="E56" s="29">
        <v>8</v>
      </c>
      <c r="F56" s="29">
        <v>7</v>
      </c>
      <c r="G56" s="29">
        <v>7</v>
      </c>
      <c r="H56" s="26">
        <f t="shared" si="6"/>
        <v>6</v>
      </c>
      <c r="I56" s="12">
        <f t="shared" si="7"/>
        <v>8</v>
      </c>
      <c r="J56" s="17">
        <v>2</v>
      </c>
      <c r="K56" s="12">
        <f t="shared" si="8"/>
        <v>42</v>
      </c>
      <c r="L56" s="6"/>
    </row>
    <row r="57" spans="1:12" ht="25.5" customHeight="1" thickBot="1">
      <c r="A57" s="16">
        <v>7</v>
      </c>
      <c r="B57" s="23" t="s">
        <v>56</v>
      </c>
      <c r="C57" s="29">
        <v>6</v>
      </c>
      <c r="D57" s="29">
        <v>5</v>
      </c>
      <c r="E57" s="29">
        <v>6</v>
      </c>
      <c r="F57" s="29">
        <v>6</v>
      </c>
      <c r="G57" s="29">
        <v>6</v>
      </c>
      <c r="H57" s="26">
        <f t="shared" si="6"/>
        <v>5</v>
      </c>
      <c r="I57" s="12">
        <f t="shared" si="7"/>
        <v>6</v>
      </c>
      <c r="J57" s="17">
        <v>5</v>
      </c>
      <c r="K57" s="12">
        <f t="shared" si="8"/>
        <v>90</v>
      </c>
      <c r="L57" s="6"/>
    </row>
    <row r="58" spans="1:12" ht="25.5" customHeight="1" thickBot="1">
      <c r="A58" s="16">
        <v>8</v>
      </c>
      <c r="B58" s="23" t="s">
        <v>57</v>
      </c>
      <c r="C58" s="29">
        <v>7</v>
      </c>
      <c r="D58" s="29">
        <v>7</v>
      </c>
      <c r="E58" s="29">
        <v>6</v>
      </c>
      <c r="F58" s="29">
        <v>6</v>
      </c>
      <c r="G58" s="29">
        <v>6</v>
      </c>
      <c r="H58" s="26">
        <f t="shared" si="6"/>
        <v>6</v>
      </c>
      <c r="I58" s="12">
        <f t="shared" si="7"/>
        <v>7</v>
      </c>
      <c r="J58" s="17">
        <v>4</v>
      </c>
      <c r="K58" s="12">
        <f t="shared" si="8"/>
        <v>76</v>
      </c>
      <c r="L58" s="6"/>
    </row>
    <row r="59" spans="1:12" ht="25.5" customHeight="1" thickBot="1">
      <c r="A59" s="16">
        <v>9</v>
      </c>
      <c r="B59" s="23" t="s">
        <v>58</v>
      </c>
      <c r="C59" s="29">
        <v>2</v>
      </c>
      <c r="D59" s="29">
        <v>2</v>
      </c>
      <c r="E59" s="29">
        <v>6</v>
      </c>
      <c r="F59" s="29">
        <v>6</v>
      </c>
      <c r="G59" s="29">
        <v>6</v>
      </c>
      <c r="H59" s="26">
        <f t="shared" si="6"/>
        <v>2</v>
      </c>
      <c r="I59" s="12">
        <f t="shared" si="7"/>
        <v>6</v>
      </c>
      <c r="J59" s="17">
        <v>4</v>
      </c>
      <c r="K59" s="12">
        <f t="shared" si="8"/>
        <v>56</v>
      </c>
      <c r="L59" s="6"/>
    </row>
    <row r="60" spans="1:12" ht="25.5" customHeight="1" thickBot="1">
      <c r="A60" s="16">
        <v>10</v>
      </c>
      <c r="B60" s="23" t="s">
        <v>59</v>
      </c>
      <c r="C60" s="29">
        <v>7</v>
      </c>
      <c r="D60" s="29">
        <v>6</v>
      </c>
      <c r="E60" s="29">
        <v>6</v>
      </c>
      <c r="F60" s="29">
        <v>6</v>
      </c>
      <c r="G60" s="29">
        <v>6</v>
      </c>
      <c r="H60" s="26">
        <f t="shared" si="6"/>
        <v>6</v>
      </c>
      <c r="I60" s="12">
        <f t="shared" si="7"/>
        <v>7</v>
      </c>
      <c r="J60" s="17">
        <v>3</v>
      </c>
      <c r="K60" s="12">
        <f t="shared" si="8"/>
        <v>54</v>
      </c>
      <c r="L60" s="6"/>
    </row>
    <row r="61" spans="1:12" ht="25.5" customHeight="1" thickBot="1">
      <c r="A61" s="16">
        <v>11</v>
      </c>
      <c r="B61" s="23" t="s">
        <v>60</v>
      </c>
      <c r="C61" s="29">
        <v>7</v>
      </c>
      <c r="D61" s="29">
        <v>6</v>
      </c>
      <c r="E61" s="29">
        <v>6</v>
      </c>
      <c r="F61" s="29">
        <v>7</v>
      </c>
      <c r="G61" s="29">
        <v>7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100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9</v>
      </c>
      <c r="E62" s="29">
        <v>8</v>
      </c>
      <c r="F62" s="29">
        <v>8</v>
      </c>
      <c r="G62" s="29">
        <v>7</v>
      </c>
      <c r="H62" s="26">
        <f t="shared" si="6"/>
        <v>7</v>
      </c>
      <c r="I62" s="12">
        <f t="shared" si="7"/>
        <v>9</v>
      </c>
      <c r="J62" s="17">
        <v>1</v>
      </c>
      <c r="K62" s="12">
        <f t="shared" si="8"/>
        <v>23</v>
      </c>
      <c r="L62" s="6"/>
    </row>
    <row r="63" spans="1:12" ht="25.5" customHeight="1" thickBot="1">
      <c r="A63" s="16">
        <v>13</v>
      </c>
      <c r="B63" s="23" t="s">
        <v>61</v>
      </c>
      <c r="C63" s="29">
        <v>7</v>
      </c>
      <c r="D63" s="29">
        <v>6</v>
      </c>
      <c r="E63" s="29">
        <v>6</v>
      </c>
      <c r="F63" s="29">
        <v>6</v>
      </c>
      <c r="G63" s="29">
        <v>7</v>
      </c>
      <c r="H63" s="26">
        <f t="shared" si="6"/>
        <v>6</v>
      </c>
      <c r="I63" s="12">
        <f t="shared" si="7"/>
        <v>7</v>
      </c>
      <c r="J63" s="17">
        <v>5</v>
      </c>
      <c r="K63" s="12">
        <f t="shared" si="8"/>
        <v>95</v>
      </c>
      <c r="L63" s="6"/>
    </row>
    <row r="64" spans="1:12" ht="25.5" customHeight="1" thickBot="1">
      <c r="A64" s="16">
        <v>14</v>
      </c>
      <c r="B64" s="23" t="s">
        <v>62</v>
      </c>
      <c r="C64" s="29">
        <v>6</v>
      </c>
      <c r="D64" s="29">
        <v>5</v>
      </c>
      <c r="E64" s="29">
        <v>6</v>
      </c>
      <c r="F64" s="29">
        <v>6</v>
      </c>
      <c r="G64" s="29">
        <v>7</v>
      </c>
      <c r="H64" s="26">
        <f t="shared" si="6"/>
        <v>5</v>
      </c>
      <c r="I64" s="12">
        <f t="shared" si="7"/>
        <v>7</v>
      </c>
      <c r="J64" s="17">
        <v>3</v>
      </c>
      <c r="K64" s="12">
        <f t="shared" si="8"/>
        <v>54</v>
      </c>
      <c r="L64" s="6"/>
    </row>
    <row r="65" spans="1:12" ht="25.5" customHeight="1" thickBot="1">
      <c r="A65" s="16">
        <v>15</v>
      </c>
      <c r="B65" s="23" t="s">
        <v>63</v>
      </c>
      <c r="C65" s="29">
        <v>6</v>
      </c>
      <c r="D65" s="29">
        <v>7</v>
      </c>
      <c r="E65" s="29">
        <v>6</v>
      </c>
      <c r="F65" s="29">
        <v>6</v>
      </c>
      <c r="G65" s="29">
        <v>7</v>
      </c>
      <c r="H65" s="26">
        <f t="shared" si="6"/>
        <v>6</v>
      </c>
      <c r="I65" s="12">
        <f t="shared" si="7"/>
        <v>7</v>
      </c>
      <c r="J65" s="17">
        <v>4</v>
      </c>
      <c r="K65" s="12">
        <f t="shared" si="8"/>
        <v>76</v>
      </c>
      <c r="L65" s="6"/>
    </row>
    <row r="66" spans="1:12" ht="25.5" customHeight="1" thickBot="1">
      <c r="A66" s="16">
        <v>16</v>
      </c>
      <c r="B66" s="23" t="s">
        <v>64</v>
      </c>
      <c r="C66" s="29">
        <v>7</v>
      </c>
      <c r="D66" s="29">
        <v>7</v>
      </c>
      <c r="E66" s="29">
        <v>6</v>
      </c>
      <c r="F66" s="29">
        <v>7</v>
      </c>
      <c r="G66" s="29">
        <v>6</v>
      </c>
      <c r="H66" s="26">
        <f t="shared" si="6"/>
        <v>6</v>
      </c>
      <c r="I66" s="12">
        <f t="shared" si="7"/>
        <v>7</v>
      </c>
      <c r="J66" s="17">
        <v>3</v>
      </c>
      <c r="K66" s="12">
        <f t="shared" si="8"/>
        <v>60</v>
      </c>
      <c r="L66" s="6"/>
    </row>
    <row r="67" spans="1:12" ht="25.5" customHeight="1" thickBot="1">
      <c r="A67" s="16">
        <v>17</v>
      </c>
      <c r="B67" s="24" t="s">
        <v>65</v>
      </c>
      <c r="C67" s="29">
        <v>7</v>
      </c>
      <c r="D67" s="29">
        <v>6</v>
      </c>
      <c r="E67" s="29">
        <v>7</v>
      </c>
      <c r="F67" s="29">
        <v>7</v>
      </c>
      <c r="G67" s="29">
        <v>7</v>
      </c>
      <c r="H67" s="26">
        <f t="shared" si="6"/>
        <v>6</v>
      </c>
      <c r="I67" s="12">
        <f t="shared" si="7"/>
        <v>7</v>
      </c>
      <c r="J67" s="17">
        <v>4</v>
      </c>
      <c r="K67" s="12">
        <f t="shared" si="8"/>
        <v>84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1077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7" t="str">
        <f>A24</f>
        <v>Кубок Одессы 2012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49</v>
      </c>
      <c r="L71" s="6"/>
    </row>
    <row r="72" spans="1:12" ht="26.25" thickBot="1">
      <c r="A72" s="7">
        <f>A26</f>
        <v>2</v>
      </c>
      <c r="B72" s="31" t="str">
        <f>B26</f>
        <v>Сарафанов Борис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таблица'!$C$22</f>
        <v>№1</v>
      </c>
      <c r="D73" s="28" t="str">
        <f>'Итоговая таблица'!$C$23</f>
        <v>№2</v>
      </c>
      <c r="E73" s="28" t="str">
        <f>'Итоговая таблица'!$C$24</f>
        <v>№3</v>
      </c>
      <c r="F73" s="28" t="str">
        <f>'Итоговая таблица'!$C$25</f>
        <v>№4</v>
      </c>
      <c r="G73" s="28" t="str">
        <f>'Итоговая таблица'!$C$26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50</v>
      </c>
      <c r="C74" s="29">
        <v>6</v>
      </c>
      <c r="D74" s="29">
        <v>6</v>
      </c>
      <c r="E74" s="29">
        <v>6</v>
      </c>
      <c r="F74" s="29">
        <v>6</v>
      </c>
      <c r="G74" s="29">
        <v>6</v>
      </c>
      <c r="H74" s="26">
        <f>MIN(C74:G74)</f>
        <v>6</v>
      </c>
      <c r="I74" s="12">
        <f>MAX(C74:G74)</f>
        <v>6</v>
      </c>
      <c r="J74" s="17">
        <v>3</v>
      </c>
      <c r="K74" s="12">
        <f>(C74+D74+E74+F74+G74-H74-I74)*J74</f>
        <v>54</v>
      </c>
      <c r="L74" s="6"/>
    </row>
    <row r="75" spans="1:12" ht="25.5" customHeight="1" thickBot="1">
      <c r="A75" s="16">
        <v>2</v>
      </c>
      <c r="B75" s="23" t="s">
        <v>51</v>
      </c>
      <c r="C75" s="29">
        <v>5</v>
      </c>
      <c r="D75" s="29">
        <v>3</v>
      </c>
      <c r="E75" s="29">
        <v>3</v>
      </c>
      <c r="F75" s="29">
        <v>3</v>
      </c>
      <c r="G75" s="29">
        <v>4</v>
      </c>
      <c r="H75" s="26">
        <f aca="true" t="shared" si="9" ref="H75:H90">MIN(C75:G75)</f>
        <v>3</v>
      </c>
      <c r="I75" s="12">
        <f aca="true" t="shared" si="10" ref="I75:I90">MAX(C75:G75)</f>
        <v>5</v>
      </c>
      <c r="J75" s="17">
        <v>3</v>
      </c>
      <c r="K75" s="12">
        <f aca="true" t="shared" si="11" ref="K75:K90">(C75+D75+E75+F75+G75-H75-I75)*J75</f>
        <v>30</v>
      </c>
      <c r="L75" s="6"/>
    </row>
    <row r="76" spans="1:12" ht="25.5" customHeight="1" thickBot="1">
      <c r="A76" s="16">
        <v>3</v>
      </c>
      <c r="B76" s="23" t="s">
        <v>52</v>
      </c>
      <c r="C76" s="29">
        <v>5</v>
      </c>
      <c r="D76" s="29">
        <v>3</v>
      </c>
      <c r="E76" s="29">
        <v>4</v>
      </c>
      <c r="F76" s="29">
        <v>6</v>
      </c>
      <c r="G76" s="29">
        <v>6</v>
      </c>
      <c r="H76" s="26">
        <f t="shared" si="9"/>
        <v>3</v>
      </c>
      <c r="I76" s="12">
        <f t="shared" si="10"/>
        <v>6</v>
      </c>
      <c r="J76" s="17">
        <v>4</v>
      </c>
      <c r="K76" s="12">
        <f t="shared" si="11"/>
        <v>60</v>
      </c>
      <c r="L76" s="6"/>
    </row>
    <row r="77" spans="1:12" ht="25.5" customHeight="1" thickBot="1">
      <c r="A77" s="16">
        <v>4</v>
      </c>
      <c r="B77" s="23" t="s">
        <v>53</v>
      </c>
      <c r="C77" s="29">
        <v>5</v>
      </c>
      <c r="D77" s="29">
        <v>5</v>
      </c>
      <c r="E77" s="29">
        <v>6</v>
      </c>
      <c r="F77" s="29">
        <v>6</v>
      </c>
      <c r="G77" s="29">
        <v>6</v>
      </c>
      <c r="H77" s="26">
        <f t="shared" si="9"/>
        <v>5</v>
      </c>
      <c r="I77" s="12">
        <f t="shared" si="10"/>
        <v>6</v>
      </c>
      <c r="J77" s="17">
        <v>3</v>
      </c>
      <c r="K77" s="12">
        <f t="shared" si="11"/>
        <v>51</v>
      </c>
      <c r="L77" s="6"/>
    </row>
    <row r="78" spans="1:12" ht="25.5" customHeight="1" thickBot="1">
      <c r="A78" s="16">
        <v>5</v>
      </c>
      <c r="B78" s="23" t="s">
        <v>54</v>
      </c>
      <c r="C78" s="29">
        <v>5</v>
      </c>
      <c r="D78" s="29">
        <v>5</v>
      </c>
      <c r="E78" s="29">
        <v>6</v>
      </c>
      <c r="F78" s="29">
        <v>6</v>
      </c>
      <c r="G78" s="29">
        <v>6</v>
      </c>
      <c r="H78" s="26">
        <f t="shared" si="9"/>
        <v>5</v>
      </c>
      <c r="I78" s="12">
        <f t="shared" si="10"/>
        <v>6</v>
      </c>
      <c r="J78" s="17">
        <v>4</v>
      </c>
      <c r="K78" s="12">
        <f t="shared" si="11"/>
        <v>68</v>
      </c>
      <c r="L78" s="6"/>
    </row>
    <row r="79" spans="1:12" ht="25.5" customHeight="1" thickBot="1">
      <c r="A79" s="16">
        <v>6</v>
      </c>
      <c r="B79" s="23" t="s">
        <v>55</v>
      </c>
      <c r="C79" s="29">
        <v>4</v>
      </c>
      <c r="D79" s="29">
        <v>5</v>
      </c>
      <c r="E79" s="29">
        <v>5</v>
      </c>
      <c r="F79" s="29">
        <v>6</v>
      </c>
      <c r="G79" s="29">
        <v>5</v>
      </c>
      <c r="H79" s="26">
        <f t="shared" si="9"/>
        <v>4</v>
      </c>
      <c r="I79" s="12">
        <f t="shared" si="10"/>
        <v>6</v>
      </c>
      <c r="J79" s="17">
        <v>2</v>
      </c>
      <c r="K79" s="12">
        <f t="shared" si="11"/>
        <v>30</v>
      </c>
      <c r="L79" s="6"/>
    </row>
    <row r="80" spans="1:12" ht="25.5" customHeight="1" thickBot="1">
      <c r="A80" s="16">
        <v>7</v>
      </c>
      <c r="B80" s="23" t="s">
        <v>56</v>
      </c>
      <c r="C80" s="29">
        <v>5</v>
      </c>
      <c r="D80" s="29">
        <v>5</v>
      </c>
      <c r="E80" s="29">
        <v>7</v>
      </c>
      <c r="F80" s="29">
        <v>7</v>
      </c>
      <c r="G80" s="29">
        <v>6</v>
      </c>
      <c r="H80" s="26">
        <f t="shared" si="9"/>
        <v>5</v>
      </c>
      <c r="I80" s="12">
        <f t="shared" si="10"/>
        <v>7</v>
      </c>
      <c r="J80" s="17">
        <v>5</v>
      </c>
      <c r="K80" s="12">
        <f t="shared" si="11"/>
        <v>90</v>
      </c>
      <c r="L80" s="6"/>
    </row>
    <row r="81" spans="1:12" ht="25.5" customHeight="1" thickBot="1">
      <c r="A81" s="16">
        <v>8</v>
      </c>
      <c r="B81" s="23" t="s">
        <v>57</v>
      </c>
      <c r="C81" s="29">
        <v>5</v>
      </c>
      <c r="D81" s="29">
        <v>5</v>
      </c>
      <c r="E81" s="29">
        <v>6</v>
      </c>
      <c r="F81" s="29">
        <v>6</v>
      </c>
      <c r="G81" s="29">
        <v>6</v>
      </c>
      <c r="H81" s="26">
        <f t="shared" si="9"/>
        <v>5</v>
      </c>
      <c r="I81" s="12">
        <f t="shared" si="10"/>
        <v>6</v>
      </c>
      <c r="J81" s="17">
        <v>4</v>
      </c>
      <c r="K81" s="12">
        <f t="shared" si="11"/>
        <v>68</v>
      </c>
      <c r="L81" s="6"/>
    </row>
    <row r="82" spans="1:12" ht="25.5" customHeight="1" thickBot="1">
      <c r="A82" s="16">
        <v>9</v>
      </c>
      <c r="B82" s="23" t="s">
        <v>58</v>
      </c>
      <c r="C82" s="29">
        <v>5</v>
      </c>
      <c r="D82" s="29">
        <v>5</v>
      </c>
      <c r="E82" s="29">
        <v>5</v>
      </c>
      <c r="F82" s="29">
        <v>5</v>
      </c>
      <c r="G82" s="29">
        <v>6</v>
      </c>
      <c r="H82" s="26">
        <f t="shared" si="9"/>
        <v>5</v>
      </c>
      <c r="I82" s="12">
        <f t="shared" si="10"/>
        <v>6</v>
      </c>
      <c r="J82" s="17">
        <v>4</v>
      </c>
      <c r="K82" s="12">
        <f t="shared" si="11"/>
        <v>60</v>
      </c>
      <c r="L82" s="6"/>
    </row>
    <row r="83" spans="1:12" ht="25.5" customHeight="1" thickBot="1">
      <c r="A83" s="16">
        <v>10</v>
      </c>
      <c r="B83" s="23" t="s">
        <v>59</v>
      </c>
      <c r="C83" s="29">
        <v>6</v>
      </c>
      <c r="D83" s="29">
        <v>5</v>
      </c>
      <c r="E83" s="29">
        <v>6</v>
      </c>
      <c r="F83" s="29">
        <v>6</v>
      </c>
      <c r="G83" s="29">
        <v>6</v>
      </c>
      <c r="H83" s="26">
        <f t="shared" si="9"/>
        <v>5</v>
      </c>
      <c r="I83" s="12">
        <f t="shared" si="10"/>
        <v>6</v>
      </c>
      <c r="J83" s="17">
        <v>3</v>
      </c>
      <c r="K83" s="12">
        <f t="shared" si="11"/>
        <v>54</v>
      </c>
      <c r="L83" s="6"/>
    </row>
    <row r="84" spans="1:12" ht="25.5" customHeight="1" thickBot="1">
      <c r="A84" s="16">
        <v>11</v>
      </c>
      <c r="B84" s="23" t="s">
        <v>60</v>
      </c>
      <c r="C84" s="29">
        <v>5</v>
      </c>
      <c r="D84" s="29">
        <v>6</v>
      </c>
      <c r="E84" s="29">
        <v>6</v>
      </c>
      <c r="F84" s="29">
        <v>6</v>
      </c>
      <c r="G84" s="29">
        <v>7</v>
      </c>
      <c r="H84" s="26">
        <f t="shared" si="9"/>
        <v>5</v>
      </c>
      <c r="I84" s="12">
        <f t="shared" si="10"/>
        <v>7</v>
      </c>
      <c r="J84" s="17">
        <v>5</v>
      </c>
      <c r="K84" s="12">
        <f t="shared" si="11"/>
        <v>90</v>
      </c>
      <c r="L84" s="6"/>
    </row>
    <row r="85" spans="1:12" ht="25.5" customHeight="1" thickBot="1">
      <c r="A85" s="16">
        <v>12</v>
      </c>
      <c r="B85" s="23" t="s">
        <v>15</v>
      </c>
      <c r="C85" s="29">
        <v>4</v>
      </c>
      <c r="D85" s="29">
        <v>8</v>
      </c>
      <c r="E85" s="29">
        <v>6</v>
      </c>
      <c r="F85" s="29">
        <v>7</v>
      </c>
      <c r="G85" s="29">
        <v>7</v>
      </c>
      <c r="H85" s="26">
        <f t="shared" si="9"/>
        <v>4</v>
      </c>
      <c r="I85" s="12">
        <f t="shared" si="10"/>
        <v>8</v>
      </c>
      <c r="J85" s="17">
        <v>1</v>
      </c>
      <c r="K85" s="12">
        <f t="shared" si="11"/>
        <v>20</v>
      </c>
      <c r="L85" s="6"/>
    </row>
    <row r="86" spans="1:12" ht="25.5" customHeight="1" thickBot="1">
      <c r="A86" s="16">
        <v>13</v>
      </c>
      <c r="B86" s="23" t="s">
        <v>61</v>
      </c>
      <c r="C86" s="29">
        <v>4</v>
      </c>
      <c r="D86" s="29">
        <v>6</v>
      </c>
      <c r="E86" s="29">
        <v>7</v>
      </c>
      <c r="F86" s="29">
        <v>6</v>
      </c>
      <c r="G86" s="29">
        <v>6</v>
      </c>
      <c r="H86" s="26">
        <f t="shared" si="9"/>
        <v>4</v>
      </c>
      <c r="I86" s="12">
        <f t="shared" si="10"/>
        <v>7</v>
      </c>
      <c r="J86" s="17">
        <v>5</v>
      </c>
      <c r="K86" s="12">
        <f t="shared" si="11"/>
        <v>90</v>
      </c>
      <c r="L86" s="6"/>
    </row>
    <row r="87" spans="1:12" ht="25.5" customHeight="1" thickBot="1">
      <c r="A87" s="16">
        <v>14</v>
      </c>
      <c r="B87" s="23" t="s">
        <v>62</v>
      </c>
      <c r="C87" s="29">
        <v>6</v>
      </c>
      <c r="D87" s="29">
        <v>7</v>
      </c>
      <c r="E87" s="29">
        <v>7</v>
      </c>
      <c r="F87" s="29">
        <v>7</v>
      </c>
      <c r="G87" s="29">
        <v>7</v>
      </c>
      <c r="H87" s="26">
        <f t="shared" si="9"/>
        <v>6</v>
      </c>
      <c r="I87" s="12">
        <f t="shared" si="10"/>
        <v>7</v>
      </c>
      <c r="J87" s="17">
        <v>3</v>
      </c>
      <c r="K87" s="12">
        <f t="shared" si="11"/>
        <v>63</v>
      </c>
      <c r="L87" s="6"/>
    </row>
    <row r="88" spans="1:12" ht="25.5" customHeight="1" thickBot="1">
      <c r="A88" s="16">
        <v>15</v>
      </c>
      <c r="B88" s="23" t="s">
        <v>63</v>
      </c>
      <c r="C88" s="29">
        <v>4</v>
      </c>
      <c r="D88" s="29">
        <v>6</v>
      </c>
      <c r="E88" s="29">
        <v>7</v>
      </c>
      <c r="F88" s="29">
        <v>7</v>
      </c>
      <c r="G88" s="29">
        <v>6</v>
      </c>
      <c r="H88" s="26">
        <f t="shared" si="9"/>
        <v>4</v>
      </c>
      <c r="I88" s="12">
        <f t="shared" si="10"/>
        <v>7</v>
      </c>
      <c r="J88" s="17">
        <v>4</v>
      </c>
      <c r="K88" s="12">
        <f t="shared" si="11"/>
        <v>76</v>
      </c>
      <c r="L88" s="6"/>
    </row>
    <row r="89" spans="1:12" ht="25.5" customHeight="1" thickBot="1">
      <c r="A89" s="16">
        <v>16</v>
      </c>
      <c r="B89" s="23" t="s">
        <v>64</v>
      </c>
      <c r="C89" s="29">
        <v>5</v>
      </c>
      <c r="D89" s="29">
        <v>5</v>
      </c>
      <c r="E89" s="29">
        <v>6</v>
      </c>
      <c r="F89" s="29">
        <v>7</v>
      </c>
      <c r="G89" s="29">
        <v>6</v>
      </c>
      <c r="H89" s="26">
        <f t="shared" si="9"/>
        <v>5</v>
      </c>
      <c r="I89" s="12">
        <f t="shared" si="10"/>
        <v>7</v>
      </c>
      <c r="J89" s="17">
        <v>3</v>
      </c>
      <c r="K89" s="12">
        <f t="shared" si="11"/>
        <v>51</v>
      </c>
      <c r="L89" s="6"/>
    </row>
    <row r="90" spans="1:12" ht="25.5" customHeight="1" thickBot="1">
      <c r="A90" s="16">
        <v>17</v>
      </c>
      <c r="B90" s="24" t="s">
        <v>65</v>
      </c>
      <c r="C90" s="29">
        <v>6</v>
      </c>
      <c r="D90" s="29">
        <v>7</v>
      </c>
      <c r="E90" s="29">
        <v>7</v>
      </c>
      <c r="F90" s="29">
        <v>7</v>
      </c>
      <c r="G90" s="29">
        <v>7</v>
      </c>
      <c r="H90" s="26">
        <f t="shared" si="9"/>
        <v>6</v>
      </c>
      <c r="I90" s="12">
        <f t="shared" si="10"/>
        <v>7</v>
      </c>
      <c r="J90" s="17">
        <v>4</v>
      </c>
      <c r="K90" s="12">
        <f t="shared" si="11"/>
        <v>84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1039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85">
      <selection activeCell="B74" sqref="B74:B90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7" t="str">
        <f>'Итоговая таблица'!A1</f>
        <v>Кубок Одессы 2012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49</v>
      </c>
      <c r="L2" s="6"/>
    </row>
    <row r="3" spans="1:12" ht="26.25" thickBot="1">
      <c r="A3" s="7">
        <f>'Итоговая таблица'!A7</f>
        <v>3</v>
      </c>
      <c r="B3" s="31" t="str">
        <f>'Итоговая таблица'!B7</f>
        <v>Пилот №3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таблица'!$C$22</f>
        <v>№1</v>
      </c>
      <c r="D4" s="28" t="str">
        <f>'Итоговая таблица'!$C$23</f>
        <v>№2</v>
      </c>
      <c r="E4" s="28" t="str">
        <f>'Итоговая таблица'!$C$24</f>
        <v>№3</v>
      </c>
      <c r="F4" s="28" t="str">
        <f>'Итоговая таблица'!$C$25</f>
        <v>№4</v>
      </c>
      <c r="G4" s="28" t="str">
        <f>'Итоговая таблица'!$C$26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50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51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52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53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54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55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56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57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58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59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60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61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62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63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64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65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7" t="str">
        <f>A1</f>
        <v>Кубок Одессы 2012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49</v>
      </c>
      <c r="L25" s="6"/>
    </row>
    <row r="26" spans="1:12" ht="26.25" thickBot="1">
      <c r="A26" s="7">
        <f>A3</f>
        <v>3</v>
      </c>
      <c r="B26" s="31" t="str">
        <f>B3</f>
        <v>Пилот №3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таблица'!$C$22</f>
        <v>№1</v>
      </c>
      <c r="D27" s="28" t="str">
        <f>'Итоговая таблица'!$C$23</f>
        <v>№2</v>
      </c>
      <c r="E27" s="28" t="str">
        <f>'Итоговая таблица'!$C$24</f>
        <v>№3</v>
      </c>
      <c r="F27" s="28" t="str">
        <f>'Итоговая таблица'!$C$25</f>
        <v>№4</v>
      </c>
      <c r="G27" s="28" t="str">
        <f>'Итоговая таблица'!$C$26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50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51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52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53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54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55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56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57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58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59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60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61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62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63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64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65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7" t="str">
        <f>A1</f>
        <v>Кубок Одессы 2012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49</v>
      </c>
      <c r="L48" s="6"/>
    </row>
    <row r="49" spans="1:12" ht="26.25" thickBot="1">
      <c r="A49" s="7">
        <f>A3</f>
        <v>3</v>
      </c>
      <c r="B49" s="31" t="str">
        <f>B3</f>
        <v>Пилот №3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таблица'!$C$22</f>
        <v>№1</v>
      </c>
      <c r="D50" s="28" t="str">
        <f>'Итоговая таблица'!$C$23</f>
        <v>№2</v>
      </c>
      <c r="E50" s="28" t="str">
        <f>'Итоговая таблица'!$C$24</f>
        <v>№3</v>
      </c>
      <c r="F50" s="28" t="str">
        <f>'Итоговая таблица'!$C$25</f>
        <v>№4</v>
      </c>
      <c r="G50" s="28" t="str">
        <f>'Итоговая таблица'!$C$26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50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51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52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53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54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55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56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57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58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59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60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61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62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63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64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65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7" t="str">
        <f>A24</f>
        <v>Кубок Одессы 2012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49</v>
      </c>
      <c r="L71" s="6"/>
    </row>
    <row r="72" spans="1:12" ht="26.25" thickBot="1">
      <c r="A72" s="7">
        <f>A26</f>
        <v>3</v>
      </c>
      <c r="B72" s="31" t="str">
        <f>B26</f>
        <v>Пилот №3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таблица'!$C$22</f>
        <v>№1</v>
      </c>
      <c r="D73" s="28" t="str">
        <f>'Итоговая таблица'!$C$23</f>
        <v>№2</v>
      </c>
      <c r="E73" s="28" t="str">
        <f>'Итоговая таблица'!$C$24</f>
        <v>№3</v>
      </c>
      <c r="F73" s="28" t="str">
        <f>'Итоговая таблица'!$C$25</f>
        <v>№4</v>
      </c>
      <c r="G73" s="28" t="str">
        <f>'Итоговая таблица'!$C$26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50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51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52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53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54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55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56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57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58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59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60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61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62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63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64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65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5" sqref="B5:B2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7" t="str">
        <f>'Итоговая таблица'!A1</f>
        <v>Кубок Одессы 2012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49</v>
      </c>
      <c r="L2" s="6"/>
    </row>
    <row r="3" spans="1:12" ht="26.25" thickBot="1">
      <c r="A3" s="7">
        <f>'Итоговая таблица'!A8</f>
        <v>4</v>
      </c>
      <c r="B3" s="31" t="str">
        <f>'Итоговая таблица'!B8</f>
        <v>Пилот №4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таблица'!$C$22</f>
        <v>№1</v>
      </c>
      <c r="D4" s="28" t="str">
        <f>'Итоговая таблица'!$C$23</f>
        <v>№2</v>
      </c>
      <c r="E4" s="28" t="str">
        <f>'Итоговая таблица'!$C$24</f>
        <v>№3</v>
      </c>
      <c r="F4" s="28" t="str">
        <f>'Итоговая таблица'!$C$25</f>
        <v>№4</v>
      </c>
      <c r="G4" s="28" t="str">
        <f>'Итоговая таблица'!$C$26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50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51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52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53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54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55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56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57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58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59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60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61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62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63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64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65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7" t="str">
        <f>A1</f>
        <v>Кубок Одессы 2012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49</v>
      </c>
      <c r="L25" s="6"/>
    </row>
    <row r="26" spans="1:12" ht="26.25" thickBot="1">
      <c r="A26" s="7">
        <f>A3</f>
        <v>4</v>
      </c>
      <c r="B26" s="31" t="str">
        <f>B3</f>
        <v>Пилот №4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таблица'!$C$22</f>
        <v>№1</v>
      </c>
      <c r="D27" s="28" t="str">
        <f>'Итоговая таблица'!$C$23</f>
        <v>№2</v>
      </c>
      <c r="E27" s="28" t="str">
        <f>'Итоговая таблица'!$C$24</f>
        <v>№3</v>
      </c>
      <c r="F27" s="28" t="str">
        <f>'Итоговая таблица'!$C$25</f>
        <v>№4</v>
      </c>
      <c r="G27" s="28" t="str">
        <f>'Итоговая таблица'!$C$26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50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51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52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53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54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55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56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57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58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59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60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61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62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63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64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65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7" t="str">
        <f>A1</f>
        <v>Кубок Одессы 2012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49</v>
      </c>
      <c r="L48" s="6"/>
    </row>
    <row r="49" spans="1:12" ht="26.25" thickBot="1">
      <c r="A49" s="7">
        <f>A3</f>
        <v>4</v>
      </c>
      <c r="B49" s="31" t="str">
        <f>B3</f>
        <v>Пилот №4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таблица'!$C$22</f>
        <v>№1</v>
      </c>
      <c r="D50" s="28" t="str">
        <f>'Итоговая таблица'!$C$23</f>
        <v>№2</v>
      </c>
      <c r="E50" s="28" t="str">
        <f>'Итоговая таблица'!$C$24</f>
        <v>№3</v>
      </c>
      <c r="F50" s="28" t="str">
        <f>'Итоговая таблица'!$C$25</f>
        <v>№4</v>
      </c>
      <c r="G50" s="28" t="str">
        <f>'Итоговая таблица'!$C$26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50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51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52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53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54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55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56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57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58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59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60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61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62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63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64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65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7" t="str">
        <f>A24</f>
        <v>Кубок Одессы 2012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49</v>
      </c>
      <c r="L71" s="6"/>
    </row>
    <row r="72" spans="1:12" ht="26.25" thickBot="1">
      <c r="A72" s="7">
        <f>A26</f>
        <v>4</v>
      </c>
      <c r="B72" s="31" t="str">
        <f>B26</f>
        <v>Пилот №4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таблица'!$C$22</f>
        <v>№1</v>
      </c>
      <c r="D73" s="28" t="str">
        <f>'Итоговая таблица'!$C$23</f>
        <v>№2</v>
      </c>
      <c r="E73" s="28" t="str">
        <f>'Итоговая таблица'!$C$24</f>
        <v>№3</v>
      </c>
      <c r="F73" s="28" t="str">
        <f>'Итоговая таблица'!$C$25</f>
        <v>№4</v>
      </c>
      <c r="G73" s="28" t="str">
        <f>'Итоговая таблица'!$C$26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50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51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52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53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54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55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56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57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58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59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60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61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62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63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64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65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82">
      <selection activeCell="B74" sqref="B74:B90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7" t="str">
        <f>'Итоговая таблица'!A1</f>
        <v>Кубок Одессы 2012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49</v>
      </c>
      <c r="L2" s="6"/>
    </row>
    <row r="3" spans="1:12" ht="26.25" thickBot="1">
      <c r="A3" s="7">
        <f>'Итоговая таблица'!A9</f>
        <v>5</v>
      </c>
      <c r="B3" s="31" t="str">
        <f>'Итоговая таблица'!B9</f>
        <v>Пилот №5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таблица'!$C$22</f>
        <v>№1</v>
      </c>
      <c r="D4" s="28" t="str">
        <f>'Итоговая таблица'!$C$23</f>
        <v>№2</v>
      </c>
      <c r="E4" s="28" t="str">
        <f>'Итоговая таблица'!$C$24</f>
        <v>№3</v>
      </c>
      <c r="F4" s="28" t="str">
        <f>'Итоговая таблица'!$C$25</f>
        <v>№4</v>
      </c>
      <c r="G4" s="28" t="str">
        <f>'Итоговая таблица'!$C$26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50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51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52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53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54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55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56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57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58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59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60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61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62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63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64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65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7" t="str">
        <f>A1</f>
        <v>Кубок Одессы 2012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49</v>
      </c>
      <c r="L25" s="6"/>
    </row>
    <row r="26" spans="1:12" ht="26.25" thickBot="1">
      <c r="A26" s="7">
        <f>A3</f>
        <v>5</v>
      </c>
      <c r="B26" s="31" t="str">
        <f>B3</f>
        <v>Пилот №5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таблица'!$C$22</f>
        <v>№1</v>
      </c>
      <c r="D27" s="28" t="str">
        <f>'Итоговая таблица'!$C$23</f>
        <v>№2</v>
      </c>
      <c r="E27" s="28" t="str">
        <f>'Итоговая таблица'!$C$24</f>
        <v>№3</v>
      </c>
      <c r="F27" s="28" t="str">
        <f>'Итоговая таблица'!$C$25</f>
        <v>№4</v>
      </c>
      <c r="G27" s="28" t="str">
        <f>'Итоговая таблица'!$C$26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50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51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52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53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54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55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56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57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58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59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60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61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62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63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64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65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7" t="str">
        <f>A1</f>
        <v>Кубок Одессы 2012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49</v>
      </c>
      <c r="L48" s="6"/>
    </row>
    <row r="49" spans="1:12" ht="26.25" thickBot="1">
      <c r="A49" s="7">
        <f>A3</f>
        <v>5</v>
      </c>
      <c r="B49" s="31" t="str">
        <f>B3</f>
        <v>Пилот №5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таблица'!$C$22</f>
        <v>№1</v>
      </c>
      <c r="D50" s="28" t="str">
        <f>'Итоговая таблица'!$C$23</f>
        <v>№2</v>
      </c>
      <c r="E50" s="28" t="str">
        <f>'Итоговая таблица'!$C$24</f>
        <v>№3</v>
      </c>
      <c r="F50" s="28" t="str">
        <f>'Итоговая таблица'!$C$25</f>
        <v>№4</v>
      </c>
      <c r="G50" s="28" t="str">
        <f>'Итоговая таблица'!$C$26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50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51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52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53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54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55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56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57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58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59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60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61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62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63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64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65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7" t="str">
        <f>A24</f>
        <v>Кубок Одессы 2012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49</v>
      </c>
      <c r="L71" s="6"/>
    </row>
    <row r="72" spans="1:12" ht="26.25" thickBot="1">
      <c r="A72" s="7">
        <f>A26</f>
        <v>5</v>
      </c>
      <c r="B72" s="31" t="str">
        <f>B26</f>
        <v>Пилот №5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таблица'!$C$22</f>
        <v>№1</v>
      </c>
      <c r="D73" s="28" t="str">
        <f>'Итоговая таблица'!$C$23</f>
        <v>№2</v>
      </c>
      <c r="E73" s="28" t="str">
        <f>'Итоговая таблица'!$C$24</f>
        <v>№3</v>
      </c>
      <c r="F73" s="28" t="str">
        <f>'Итоговая таблица'!$C$25</f>
        <v>№4</v>
      </c>
      <c r="G73" s="28" t="str">
        <f>'Итоговая таблица'!$C$26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50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51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52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53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54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55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56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57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58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59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60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61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62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63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64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65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5" sqref="B5:B2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7" t="str">
        <f>'Итоговая таблица'!A1</f>
        <v>Кубок Одессы 2012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49</v>
      </c>
      <c r="L2" s="6"/>
    </row>
    <row r="3" spans="1:12" ht="26.25" thickBot="1">
      <c r="A3" s="7">
        <f>'Итоговая таблица'!A10</f>
        <v>6</v>
      </c>
      <c r="B3" s="38" t="str">
        <f>'Итоговая таблица'!B10</f>
        <v>Пилот №6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таблица'!$C$22</f>
        <v>№1</v>
      </c>
      <c r="D4" s="28" t="str">
        <f>'Итоговая таблица'!$C$23</f>
        <v>№2</v>
      </c>
      <c r="E4" s="28" t="str">
        <f>'Итоговая таблица'!$C$24</f>
        <v>№3</v>
      </c>
      <c r="F4" s="28" t="str">
        <f>'Итоговая таблица'!$C$25</f>
        <v>№4</v>
      </c>
      <c r="G4" s="28" t="str">
        <f>'Итоговая таблица'!$C$26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50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51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52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53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54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55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56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57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58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59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60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61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62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63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64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65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7" t="str">
        <f>A1</f>
        <v>Кубок Одессы 2012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49</v>
      </c>
      <c r="L25" s="6"/>
    </row>
    <row r="26" spans="1:12" ht="26.25" thickBot="1">
      <c r="A26" s="7">
        <f>A3</f>
        <v>6</v>
      </c>
      <c r="B26" s="31" t="str">
        <f>B3</f>
        <v>Пилот №6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таблица'!$C$22</f>
        <v>№1</v>
      </c>
      <c r="D27" s="28" t="str">
        <f>'Итоговая таблица'!$C$23</f>
        <v>№2</v>
      </c>
      <c r="E27" s="28" t="str">
        <f>'Итоговая таблица'!$C$24</f>
        <v>№3</v>
      </c>
      <c r="F27" s="28" t="str">
        <f>'Итоговая таблица'!$C$25</f>
        <v>№4</v>
      </c>
      <c r="G27" s="28" t="str">
        <f>'Итоговая таблица'!$C$26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50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51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52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53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54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55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56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57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58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59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60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61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62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63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64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65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7" t="str">
        <f>A1</f>
        <v>Кубок Одессы 2012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49</v>
      </c>
      <c r="L48" s="6"/>
    </row>
    <row r="49" spans="1:12" ht="26.25" thickBot="1">
      <c r="A49" s="7">
        <f>A3</f>
        <v>6</v>
      </c>
      <c r="B49" s="31" t="str">
        <f>B3</f>
        <v>Пилот №6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таблица'!$C$22</f>
        <v>№1</v>
      </c>
      <c r="D50" s="28" t="str">
        <f>'Итоговая таблица'!$C$23</f>
        <v>№2</v>
      </c>
      <c r="E50" s="28" t="str">
        <f>'Итоговая таблица'!$C$24</f>
        <v>№3</v>
      </c>
      <c r="F50" s="28" t="str">
        <f>'Итоговая таблица'!$C$25</f>
        <v>№4</v>
      </c>
      <c r="G50" s="28" t="str">
        <f>'Итоговая таблица'!$C$26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50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51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52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53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54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55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56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57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58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59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60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61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62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63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64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65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7" t="str">
        <f>A24</f>
        <v>Кубок Одессы 2012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49</v>
      </c>
      <c r="L71" s="6"/>
    </row>
    <row r="72" spans="1:12" ht="26.25" thickBot="1">
      <c r="A72" s="7">
        <f>A26</f>
        <v>6</v>
      </c>
      <c r="B72" s="31" t="str">
        <f>B26</f>
        <v>Пилот №6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таблица'!$C$22</f>
        <v>№1</v>
      </c>
      <c r="D73" s="28" t="str">
        <f>'Итоговая таблица'!$C$23</f>
        <v>№2</v>
      </c>
      <c r="E73" s="28" t="str">
        <f>'Итоговая таблица'!$C$24</f>
        <v>№3</v>
      </c>
      <c r="F73" s="28" t="str">
        <f>'Итоговая таблица'!$C$25</f>
        <v>№4</v>
      </c>
      <c r="G73" s="28" t="str">
        <f>'Итоговая таблица'!$C$26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50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51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52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53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54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55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56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57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58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59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60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61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62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63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64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65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B5" sqref="B5:B2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47" t="str">
        <f>'Итоговая таблица'!A1</f>
        <v>Кубок Одессы 2012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49</v>
      </c>
      <c r="L2" s="6"/>
    </row>
    <row r="3" spans="1:12" ht="26.25" thickBot="1">
      <c r="A3" s="7">
        <f>'Итоговая таблица'!A11</f>
        <v>7</v>
      </c>
      <c r="B3" s="31" t="str">
        <f>'Итоговая таблица'!B11</f>
        <v>Пилот №7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таблица'!$C$22</f>
        <v>№1</v>
      </c>
      <c r="D4" s="28" t="str">
        <f>'Итоговая таблица'!$C$23</f>
        <v>№2</v>
      </c>
      <c r="E4" s="28" t="str">
        <f>'Итоговая таблица'!$C$24</f>
        <v>№3</v>
      </c>
      <c r="F4" s="28" t="str">
        <f>'Итоговая таблица'!$C$25</f>
        <v>№4</v>
      </c>
      <c r="G4" s="28" t="str">
        <f>'Итоговая таблица'!$C$26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50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51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52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53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54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55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56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57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58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59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60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61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62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63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64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65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2" t="s">
        <v>8</v>
      </c>
      <c r="I22" s="53"/>
      <c r="J22" s="53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47" t="str">
        <f>A1</f>
        <v>Кубок Одессы 2012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49</v>
      </c>
      <c r="L25" s="6"/>
    </row>
    <row r="26" spans="1:12" ht="26.25" thickBot="1">
      <c r="A26" s="7">
        <f>A3</f>
        <v>7</v>
      </c>
      <c r="B26" s="31" t="str">
        <f>B3</f>
        <v>Пилот №7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таблица'!$C$22</f>
        <v>№1</v>
      </c>
      <c r="D27" s="28" t="str">
        <f>'Итоговая таблица'!$C$23</f>
        <v>№2</v>
      </c>
      <c r="E27" s="28" t="str">
        <f>'Итоговая таблица'!$C$24</f>
        <v>№3</v>
      </c>
      <c r="F27" s="28" t="str">
        <f>'Итоговая таблица'!$C$25</f>
        <v>№4</v>
      </c>
      <c r="G27" s="28" t="str">
        <f>'Итоговая таблица'!$C$26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50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51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52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53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54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55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56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57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58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59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60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61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62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63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64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65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2" t="s">
        <v>8</v>
      </c>
      <c r="I45" s="53"/>
      <c r="J45" s="54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47" t="str">
        <f>A1</f>
        <v>Кубок Одессы 2012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49</v>
      </c>
      <c r="L48" s="6"/>
    </row>
    <row r="49" spans="1:12" ht="26.25" thickBot="1">
      <c r="A49" s="7">
        <f>A3</f>
        <v>7</v>
      </c>
      <c r="B49" s="31" t="str">
        <f>B3</f>
        <v>Пилот №7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таблица'!$C$22</f>
        <v>№1</v>
      </c>
      <c r="D50" s="28" t="str">
        <f>'Итоговая таблица'!$C$23</f>
        <v>№2</v>
      </c>
      <c r="E50" s="28" t="str">
        <f>'Итоговая таблица'!$C$24</f>
        <v>№3</v>
      </c>
      <c r="F50" s="28" t="str">
        <f>'Итоговая таблица'!$C$25</f>
        <v>№4</v>
      </c>
      <c r="G50" s="28" t="str">
        <f>'Итоговая таблица'!$C$26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50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51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52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53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54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55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56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57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58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59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60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61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62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63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64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65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2" t="s">
        <v>8</v>
      </c>
      <c r="I68" s="53"/>
      <c r="J68" s="54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47" t="str">
        <f>A24</f>
        <v>Кубок Одессы 2012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49</v>
      </c>
      <c r="L71" s="6"/>
    </row>
    <row r="72" spans="1:12" ht="26.25" thickBot="1">
      <c r="A72" s="7">
        <f>A26</f>
        <v>7</v>
      </c>
      <c r="B72" s="31" t="str">
        <f>B26</f>
        <v>Пилот №7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таблица'!$C$22</f>
        <v>№1</v>
      </c>
      <c r="D73" s="28" t="str">
        <f>'Итоговая таблица'!$C$23</f>
        <v>№2</v>
      </c>
      <c r="E73" s="28" t="str">
        <f>'Итоговая таблица'!$C$24</f>
        <v>№3</v>
      </c>
      <c r="F73" s="28" t="str">
        <f>'Итоговая таблица'!$C$25</f>
        <v>№4</v>
      </c>
      <c r="G73" s="28" t="str">
        <f>'Итоговая таблица'!$C$26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50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51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52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53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54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55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56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57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58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59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60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61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62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63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64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65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2" t="s">
        <v>8</v>
      </c>
      <c r="I91" s="53"/>
      <c r="J91" s="54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Ткачук</dc:creator>
  <cp:keywords/>
  <dc:description/>
  <cp:lastModifiedBy>Piston</cp:lastModifiedBy>
  <cp:lastPrinted>2012-05-27T09:09:00Z</cp:lastPrinted>
  <dcterms:created xsi:type="dcterms:W3CDTF">2011-08-27T12:03:16Z</dcterms:created>
  <dcterms:modified xsi:type="dcterms:W3CDTF">2012-06-01T07:19:08Z</dcterms:modified>
  <cp:category/>
  <cp:version/>
  <cp:contentType/>
  <cp:contentStatus/>
</cp:coreProperties>
</file>